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Portada" state="visible" r:id="rId4"/>
    <sheet sheetId="2" name="Instrucciones" state="visible" r:id="rId5"/>
    <sheet sheetId="3" name="Cap 01" state="visible" r:id="rId6"/>
    <sheet sheetId="4" name="Cap 02" state="visible" r:id="rId7"/>
    <sheet sheetId="5" name="Cap 03" state="visible" r:id="rId8"/>
    <sheet sheetId="6" name="Cap 04" state="visible" r:id="rId9"/>
    <sheet sheetId="7" name="Cap 05" state="visible" r:id="rId10"/>
    <sheet sheetId="8" name="Cap 06" state="visible" r:id="rId11"/>
    <sheet sheetId="9" name="Cap 07" state="visible" r:id="rId12"/>
    <sheet sheetId="10" name="Cap 08" state="visible" r:id="rId13"/>
    <sheet sheetId="11" name="Sobre formato BC3" state="visible" r:id="rId14"/>
    <sheet sheetId="12" name="Sobre MedicionPro" state="visible" r:id="rId15"/>
  </sheets>
  <calcPr calcId="171027"/>
</workbook>
</file>

<file path=xl/sharedStrings.xml><?xml version="1.0" encoding="utf-8"?>
<sst xmlns="http://schemas.openxmlformats.org/spreadsheetml/2006/main" count="400" uniqueCount="272">
  <si>
    <t>Plantilla de presupuesto de obra</t>
  </si>
  <si>
    <t>Generado por MedicionPro · Personalizable según tu obra</t>
  </si>
  <si>
    <t>DATOS DEL PROYECTO</t>
  </si>
  <si>
    <t>Proyecto</t>
  </si>
  <si>
    <t>[Nombre del proyecto]</t>
  </si>
  <si>
    <t>Cliente</t>
  </si>
  <si>
    <t>[Nombre del cliente]</t>
  </si>
  <si>
    <t>Dirección</t>
  </si>
  <si>
    <t>[Dirección de la obra]</t>
  </si>
  <si>
    <t>Fecha</t>
  </si>
  <si>
    <t>[DD/MM/AAAA]</t>
  </si>
  <si>
    <t>Presupuesto nº</t>
  </si>
  <si>
    <t>[Referencia]</t>
  </si>
  <si>
    <t>Validez de la oferta</t>
  </si>
  <si>
    <t>30 días desde la fecha de emisión</t>
  </si>
  <si>
    <t>RESUMEN POR CAPÍTULOS</t>
  </si>
  <si>
    <t>CÓDIGO</t>
  </si>
  <si>
    <t>CAPÍTULO</t>
  </si>
  <si>
    <t>PARTIDAS</t>
  </si>
  <si>
    <t>IMPORTE (€)</t>
  </si>
  <si>
    <t>01</t>
  </si>
  <si>
    <t>Demoliciones y trabajos previos</t>
  </si>
  <si>
    <t>02</t>
  </si>
  <si>
    <t>Albañilería y tabiquería</t>
  </si>
  <si>
    <t>03</t>
  </si>
  <si>
    <t>Instalación eléctrica</t>
  </si>
  <si>
    <t>04</t>
  </si>
  <si>
    <t>Fontanería y saneamiento</t>
  </si>
  <si>
    <t>05</t>
  </si>
  <si>
    <t>Carpintería interior</t>
  </si>
  <si>
    <t>06</t>
  </si>
  <si>
    <t>Solados y alicatados</t>
  </si>
  <si>
    <t>07</t>
  </si>
  <si>
    <t>Pintura y acabados</t>
  </si>
  <si>
    <t>08</t>
  </si>
  <si>
    <t>Limpieza y gestión de residuos</t>
  </si>
  <si>
    <t>TOTAL EJECUCIÓN MATERIAL (PEM)</t>
  </si>
  <si>
    <t>Gastos generales (13%)</t>
  </si>
  <si>
    <t>Beneficio industrial (6%)</t>
  </si>
  <si>
    <t>Subtotal antes de IVA</t>
  </si>
  <si>
    <t>IVA (21%)</t>
  </si>
  <si>
    <t>PRESUPUESTO TOTAL (IVA incluido)</t>
  </si>
  <si>
    <t>Documento generado con MedicionPro · medicionpro.com</t>
  </si>
  <si>
    <t>Cómo usar esta plantilla</t>
  </si>
  <si>
    <t>Lee estas notas antes de empezar a personalizarla.</t>
  </si>
  <si>
    <t>1. Estructura de la plantilla</t>
  </si>
  <si>
    <t>La plantilla está organizada en 8 capítulos típicos de una reforma integral. Cada capítulo es una hoja independiente con sus partidas, mediciones y precios. La hoja 'Portada' suma automáticamente los totales de todos los capítulos.</t>
  </si>
  <si>
    <t>2. Qué puedes modificar</t>
  </si>
  <si>
    <t xml:space="preserve">• Datos del proyecto en la portada: nombre, cliente, dirección, fecha, etc.
• Cantidades (medición) y precios unitarios en cada capítulo.
• Descripciones de partidas: amplía o ajusta según tu obra.
• Añadir o eliminar partidas dentro de cada capítulo respetando las fórmulas.</t>
  </si>
  <si>
    <t>3. Qué NO debes modificar</t>
  </si>
  <si>
    <t xml:space="preserve">• Las fórmulas de totales por capítulo (celda H4 de cada hoja).
• Las referencias entre la portada y cada capítulo.
• Los porcentajes de Gastos Generales (13%), Beneficio Industrial (6%) e IVA (21%) salvo que sean distintos en tu caso.</t>
  </si>
  <si>
    <t>4. Si quieres añadir partidas</t>
  </si>
  <si>
    <t>Inserta una fila en medio (no al final) de la tabla de partidas. Copia la fórmula del importe de la fila superior. Asegúrate de actualizar el rango SUMA en la celda total del capítulo.</t>
  </si>
  <si>
    <t>5. Cómo convertir esta plantilla a formato BC3</t>
  </si>
  <si>
    <t>Esta plantilla está en Excel. Para enviar tu presupuesto a otros profesionales en formato BC3 (estándar del sector), súbela a MedicionPro y exporta directamente. Más info en la hoja 'Sobre MedicionPro'.</t>
  </si>
  <si>
    <t>6. Costes indirectos en obra pública</t>
  </si>
  <si>
    <t>Si trabajas con obra pública, sustituye el coeficiente K de costes indirectos según el RD 1098/2001 (máximo 6%). Los gastos generales pueden variar entre 13% y 17% según el tipo de contrato.</t>
  </si>
  <si>
    <t>7. Soporte y dudas</t>
  </si>
  <si>
    <t>Si tienes dudas sobre cómo usar la plantilla, escríbenos a info@medicionpro.com o consulta el blog en medicionpro.com/blog.</t>
  </si>
  <si>
    <t>Capítulo 01 · Demoliciones y trabajos previos</t>
  </si>
  <si>
    <t>Total capítulo</t>
  </si>
  <si>
    <t>DESCRIPCIÓN</t>
  </si>
  <si>
    <t>UD.</t>
  </si>
  <si>
    <t>MEDICIÓN</t>
  </si>
  <si>
    <t>PRECIO (€)</t>
  </si>
  <si>
    <t>01.01</t>
  </si>
  <si>
    <t>Demolición de tabique de ladrillo hueco doble, incluido picado de revestimientos por ambas caras y carga manual de escombros sobre contenedor.</t>
  </si>
  <si>
    <t>m²</t>
  </si>
  <si>
    <t>01.02</t>
  </si>
  <si>
    <t>Levantado de solado cerámico existente, incluido picado de adhesivos y limpieza de soporte.</t>
  </si>
  <si>
    <t>01.03</t>
  </si>
  <si>
    <t>Picado de revestimiento de yeso en paramentos verticales hasta dejar el ladrillo visto, incluido p.p. de medios auxiliares.</t>
  </si>
  <si>
    <t>01.04</t>
  </si>
  <si>
    <t>Desmontaje completo de aparatos sanitarios (inodoro, lavabo, bidé), incluido desconexión y traslado a contenedor.</t>
  </si>
  <si>
    <t>ud</t>
  </si>
  <si>
    <t>01.05</t>
  </si>
  <si>
    <t>Desmontaje de grifería y accesorios de baño, taponado de tomas y protección.</t>
  </si>
  <si>
    <t>01.06</t>
  </si>
  <si>
    <t>Levantado de puertas interiores con marco y tapajuntas, incluido recogida y acopio para retirada.</t>
  </si>
  <si>
    <t>01.07</t>
  </si>
  <si>
    <t>Carga manual de escombros sobre contenedor, incluido transporte interior con carretilla.</t>
  </si>
  <si>
    <t>m³</t>
  </si>
  <si>
    <t>01.08</t>
  </si>
  <si>
    <t>Transporte de escombros a vertedero autorizado por gestor homologado, distancia hasta 20 km.</t>
  </si>
  <si>
    <t>01.09</t>
  </si>
  <si>
    <t>Apuntalamiento provisional con puntales metálicos durante demolición, incluido retirada al finalizar.</t>
  </si>
  <si>
    <t>01.10</t>
  </si>
  <si>
    <t>Saneado y limpieza de superficies tras demolición, dejando preparado para nuevo revestimiento.</t>
  </si>
  <si>
    <t>TOTAL CAPÍTULO</t>
  </si>
  <si>
    <t>Capítulo 02 · Albañilería y tabiquería</t>
  </si>
  <si>
    <t>02.01</t>
  </si>
  <si>
    <t>Tabique de placa de yeso laminado 13mm sobre estructura metálica de 48mm, totalmente terminado.</t>
  </si>
  <si>
    <t>02.02</t>
  </si>
  <si>
    <t>Tabique de fábrica de ladrillo hueco doble de 7cm, recibido con mortero de cemento M-7,5.</t>
  </si>
  <si>
    <t>02.03</t>
  </si>
  <si>
    <t>Recibido de cercos de puertas con mortero de cemento, incluido ajuste y nivelación.</t>
  </si>
  <si>
    <t>02.04</t>
  </si>
  <si>
    <t>Formación de hueco de ventana en muro existente, incluido cargadero y remates laterales.</t>
  </si>
  <si>
    <t>02.05</t>
  </si>
  <si>
    <t>Enfoscado maestreado en paramentos verticales, mortero CSIII-W2 acabado fratasado.</t>
  </si>
  <si>
    <t>02.06</t>
  </si>
  <si>
    <t>Mortero autonivelante de regularización en suelos, espesor medio 4cm, listo para revestimiento.</t>
  </si>
  <si>
    <t>02.07</t>
  </si>
  <si>
    <t>Cargadero de hormigón armado HA-25 prefabricado en huecos de paso, incluido entrega y colocación.</t>
  </si>
  <si>
    <t>ml</t>
  </si>
  <si>
    <t>02.08</t>
  </si>
  <si>
    <t>Aislamiento térmico de lana mineral 40mm en trasdosado, certificado AENOR.</t>
  </si>
  <si>
    <t>02.09</t>
  </si>
  <si>
    <t>Trasdosado autoportante con placa de yeso laminado y aislamiento, totalmente acabado.</t>
  </si>
  <si>
    <t>02.10</t>
  </si>
  <si>
    <t>Sellado de encuentros con espuma de poliuretano y silicona neutra, garantía estanqueidad.</t>
  </si>
  <si>
    <t>Capítulo 03 · Instalación eléctrica</t>
  </si>
  <si>
    <t>03.01</t>
  </si>
  <si>
    <t>Cuadro general de mando y protección con caja, embarrado y elementos auxiliares, según REBT.</t>
  </si>
  <si>
    <t>03.02</t>
  </si>
  <si>
    <t>Interruptor diferencial superinmunizado 2x40A 30mA, marca de primera calidad.</t>
  </si>
  <si>
    <t>03.03</t>
  </si>
  <si>
    <t>Magnetotérmico C16 1P+N, montado en cuadro y conexionado.</t>
  </si>
  <si>
    <t>03.04</t>
  </si>
  <si>
    <t>Punto de luz simple con conmutación, incluido mecanismo, cableado y caja universal.</t>
  </si>
  <si>
    <t>03.05</t>
  </si>
  <si>
    <t>Punto de luz doble (dos circuitos independientes) con dobles conmutadores.</t>
  </si>
  <si>
    <t>03.06</t>
  </si>
  <si>
    <t>Punto de salida para downlight LED en falso techo, incluido transformador si necesario.</t>
  </si>
  <si>
    <t>03.07</t>
  </si>
  <si>
    <t>Toma de corriente Schuko 16A con mecanismo serie media, totalmente instalada.</t>
  </si>
  <si>
    <t>03.08</t>
  </si>
  <si>
    <t>Toma de corriente Schuko 16A en circuito independiente para electrodomésticos.</t>
  </si>
  <si>
    <t>03.09</t>
  </si>
  <si>
    <t>Punto de TV/FM con cable coaxial RG6 y toma final, conexión a antena.</t>
  </si>
  <si>
    <t>03.10</t>
  </si>
  <si>
    <t>Toma de datos RJ45 categoría 6 con cableado UTP hasta rack de comunicaciones.</t>
  </si>
  <si>
    <t>03.11</t>
  </si>
  <si>
    <t>Telerruptor para iluminación de escalera/pasillo, montado y programado.</t>
  </si>
  <si>
    <t>03.12</t>
  </si>
  <si>
    <t>Cableado eléctrico H07V-K 1,5/2,5 mm² en tubo corrugado, distribución general.</t>
  </si>
  <si>
    <t>Capítulo 04 · Fontanería y saneamiento</t>
  </si>
  <si>
    <t>04.01</t>
  </si>
  <si>
    <t>Instalación completa de agua fría y caliente sanitaria por punto de consumo, tubería PEX.</t>
  </si>
  <si>
    <t>04.02</t>
  </si>
  <si>
    <t>Bote sifónico de PVC con tapa registrable y conexión a red de saneamiento.</t>
  </si>
  <si>
    <t>04.03</t>
  </si>
  <si>
    <t>Tubería PEX 16mm para AFCS con accesorios, instalada en suelo o falso techo.</t>
  </si>
  <si>
    <t>04.04</t>
  </si>
  <si>
    <t>Inodoro suspendido con cisterna empotrada de doble descarga, marca media-alta.</t>
  </si>
  <si>
    <t>04.05</t>
  </si>
  <si>
    <t>Lavabo sobre encimera con grifería monomando termostática, marca de primera calidad.</t>
  </si>
  <si>
    <t>04.06</t>
  </si>
  <si>
    <t>Bidé suspendido con grifería monomando, completamente instalado.</t>
  </si>
  <si>
    <t>04.07</t>
  </si>
  <si>
    <t>Plato de ducha extraplano de resinas 90x70cm, con sumidero lineal.</t>
  </si>
  <si>
    <t>04.08</t>
  </si>
  <si>
    <t>Mampara de ducha en cristal templado 8mm con perfilería de aluminio.</t>
  </si>
  <si>
    <t>04.09</t>
  </si>
  <si>
    <t>Toallero-radiador eléctrico cromado con termostato, instalado.</t>
  </si>
  <si>
    <t>04.10</t>
  </si>
  <si>
    <t>Bañera acrílica 170x70cm con grifería termostática, totalmente instalada.</t>
  </si>
  <si>
    <t>04.11</t>
  </si>
  <si>
    <t>Mezclador termostático para ducha empotrado con válvula antirretorno.</t>
  </si>
  <si>
    <t>04.12</t>
  </si>
  <si>
    <t>Llave de paso esférica empotrada con embellecedor cromado.</t>
  </si>
  <si>
    <t>Capítulo 05 · Carpintería interior</t>
  </si>
  <si>
    <t>05.01</t>
  </si>
  <si>
    <t>Puerta interior abatible chapada en roble con premarco, marco, tapajuntas y herrajes.</t>
  </si>
  <si>
    <t>05.02</t>
  </si>
  <si>
    <t>Puerta corredera empotrada con casoneta, hoja chapada y herrajes de calidad.</t>
  </si>
  <si>
    <t>05.03</t>
  </si>
  <si>
    <t>Frente de armario empotrado lacado en blanco con tirador integrado, hojas batientes.</t>
  </si>
  <si>
    <t>05.04</t>
  </si>
  <si>
    <t>Marco y tapajuntas de DM lacado en blanco, incluido remates esquinas.</t>
  </si>
  <si>
    <t>05.05</t>
  </si>
  <si>
    <t>Pintado interior de puertas y marcos con esmalte sintético satinado, dos manos.</t>
  </si>
  <si>
    <t>05.06</t>
  </si>
  <si>
    <t>Manilla de acero inoxidable cepillado con condena interior para baño.</t>
  </si>
  <si>
    <t>05.07</t>
  </si>
  <si>
    <t>Bisagra anuba de acero, par para hoja de paso de 35kg.</t>
  </si>
  <si>
    <t>par</t>
  </si>
  <si>
    <t>05.08</t>
  </si>
  <si>
    <t>Premarco de pino para puertas, montaje y nivelación previos al cerramiento.</t>
  </si>
  <si>
    <t>Capítulo 06 · Solados y alicatados</t>
  </si>
  <si>
    <t>06.01</t>
  </si>
  <si>
    <t>Pavimento de gres porcelánico rectificado 60x60cm, pegado con cemento cola C2.</t>
  </si>
  <si>
    <t>06.02</t>
  </si>
  <si>
    <t>Pavimento laminado AC4 con base aislante acústica, instalación flotante.</t>
  </si>
  <si>
    <t>06.03</t>
  </si>
  <si>
    <t>Solera autonivelante 4mm como base preparatoria para revestimiento.</t>
  </si>
  <si>
    <t>06.04</t>
  </si>
  <si>
    <t>Alicatado de baño con pieza cerámica porcelánica rectificada hasta techo.</t>
  </si>
  <si>
    <t>06.05</t>
  </si>
  <si>
    <t>Alicatado de cocina con pieza cerámica porcelánica entre encimeras.</t>
  </si>
  <si>
    <t>06.06</t>
  </si>
  <si>
    <t>Rodapié madera maciza lacada en blanco, altura 7cm, instalado con clavos finos.</t>
  </si>
  <si>
    <t>06.07</t>
  </si>
  <si>
    <t>Rodapié cerámico a juego con solado, en zonas húmedas.</t>
  </si>
  <si>
    <t>06.08</t>
  </si>
  <si>
    <t>Encuentro suelo-pared con junta perimetral antichoque 8mm.</t>
  </si>
  <si>
    <t>06.09</t>
  </si>
  <si>
    <t>Sellado de juntas sanitarias con silicona neutra antimoho color blanco.</t>
  </si>
  <si>
    <t>06.10</t>
  </si>
  <si>
    <t>Junta de dilatación en entrada de baño con perfil aluminio, anchura 8mm.</t>
  </si>
  <si>
    <t>Capítulo 07 · Pintura y acabados</t>
  </si>
  <si>
    <t>07.01</t>
  </si>
  <si>
    <t>Pintura plástica lisa mate sobre paramentos verticales, dos manos, tono claro.</t>
  </si>
  <si>
    <t>07.02</t>
  </si>
  <si>
    <t>Pintura plástica lisa mate en techos, acabado liso uniforme con dos manos.</t>
  </si>
  <si>
    <t>07.03</t>
  </si>
  <si>
    <t>Esmalte sintético satinado sobre carpintería metálica (radiadores, rejillas).</t>
  </si>
  <si>
    <t>07.04</t>
  </si>
  <si>
    <t>Imprimación selladora previa a pintura sobre yeso o pladur.</t>
  </si>
  <si>
    <t>07.05</t>
  </si>
  <si>
    <t>Reparación de grietas y desconchones con pasta de relleno y lijado.</t>
  </si>
  <si>
    <t>07.06</t>
  </si>
  <si>
    <t>Pintura plástica lavable mate especial cocina y baños, antibacteriana.</t>
  </si>
  <si>
    <t>07.07</t>
  </si>
  <si>
    <t>Empapelado mural decorativo zona específica, incluido preparación soporte.</t>
  </si>
  <si>
    <t>07.08</t>
  </si>
  <si>
    <t>Lacado de radiadores en color blanco con esmalte de altas temperaturas.</t>
  </si>
  <si>
    <t>Capítulo 08 · Limpieza y gestión de residuos</t>
  </si>
  <si>
    <t>08.01</t>
  </si>
  <si>
    <t>Limpieza final de obra incluyendo cristales, sanitarios, suelos y accesorios.</t>
  </si>
  <si>
    <t>08.02</t>
  </si>
  <si>
    <t>Gestión de residuos en planta autorizada con certificado y trazabilidad.</t>
  </si>
  <si>
    <t>08.03</t>
  </si>
  <si>
    <t>Saca-escombros big-bag 1m³ con retirada incluida.</t>
  </si>
  <si>
    <t>08.04</t>
  </si>
  <si>
    <t>Contenedor 5m³ para residuos no peligrosos, alquiler 7 días.</t>
  </si>
  <si>
    <t>08.05</t>
  </si>
  <si>
    <t>Plan de gestión de residuos certificado por entidad acreditada.</t>
  </si>
  <si>
    <t>Formato BC3 (FIEBDC-3)</t>
  </si>
  <si>
    <t>El estándar del sector para intercambio de presupuestos de obra</t>
  </si>
  <si>
    <t>¿Qué es el formato BC3?</t>
  </si>
  <si>
    <t>BC3 es la extensión del formato FIEBDC-3 (Formato de Intercambio Estándar de Bases de Datos de Construcción), el estándar utilizado en España y otros países hispanohablantes para intercambiar presupuestos, mediciones y certificaciones entre programas de obra.</t>
  </si>
  <si>
    <t>¿Para qué sirve?</t>
  </si>
  <si>
    <t>Permite que un presupuesto creado en Presto, Arquímedes o MedicionPro pueda ser abierto, modificado y reenviado en cualquier otro programa que soporte el estándar. Se utiliza ampliamente en:</t>
  </si>
  <si>
    <t>• Licitaciones de obra pública</t>
  </si>
  <si>
    <t>• Intercambio entre arquitectos, aparejadores y contratistas</t>
  </si>
  <si>
    <t>• Certificaciones de obra</t>
  </si>
  <si>
    <t>• Bases de precios institucionales (Precio Centro, ITEC, IVE, BDC Junta de Andalucía, etc.)</t>
  </si>
  <si>
    <t>Programas que soportan BC3</t>
  </si>
  <si>
    <t>• Presto (RIB Software) — desde ~456€/año</t>
  </si>
  <si>
    <t>• Arquímedes (CYPE) — desde ~500€/año</t>
  </si>
  <si>
    <t>• MedicionPro — Plan Gratis disponible</t>
  </si>
  <si>
    <t>• TCQ (Institut Tecnologic de Catalunya)</t>
  </si>
  <si>
    <t>• Menfis (CYPE)</t>
  </si>
  <si>
    <t>¿Es esta plantilla un BC3?</t>
  </si>
  <si>
    <t>No. Esta plantilla está en formato Excel (XLSX) para que puedas personalizarla con facilidad. Sin embargo, MedicionPro permite importar este Excel y exportarlo directamente a BC3 con un solo clic, conservando capítulos, partidas y mediciones.</t>
  </si>
  <si>
    <t>Más información</t>
  </si>
  <si>
    <t>Guía completa del formato BC3 en medicionpro.com/blog/formato-bc3-guia</t>
  </si>
  <si>
    <t>Cuando esta plantilla se quede pequeña…</t>
  </si>
  <si>
    <t>MedicionPro es la herramienta que tus presupuestos merecen.</t>
  </si>
  <si>
    <t>Lo que esta plantilla NO hace</t>
  </si>
  <si>
    <t>• No genera archivos BC3 que puedas enviar a otros profesionales</t>
  </si>
  <si>
    <t>• No tiene base de precios actualizada</t>
  </si>
  <si>
    <t>• No genera certificaciones de obra</t>
  </si>
  <si>
    <t>• No emite facturas profesionales</t>
  </si>
  <si>
    <t>• Si la rompes con un cambio de fórmula, no hay deshacer global</t>
  </si>
  <si>
    <t>Lo que MedicionPro sí hace (con Plan Gratis)</t>
  </si>
  <si>
    <t>✓ Importa esta plantilla y la convierte a BC3 con un solo clic</t>
  </si>
  <si>
    <t>✓ Genera presupuestos profesionales en PDF</t>
  </si>
  <si>
    <t>✓ Importación y exportación BC3 nativa</t>
  </si>
  <si>
    <t>✓ Base de precios incluida</t>
  </si>
  <si>
    <t>✓ Gestión ilimitada de clientes y proyectos</t>
  </si>
  <si>
    <t>Y con planes de pago</t>
  </si>
  <si>
    <t>✓ Certificaciones de obra (parcial y a origen)</t>
  </si>
  <si>
    <t>✓ Contratos en PDF y DOCX</t>
  </si>
  <si>
    <t>✓ Facturación completa</t>
  </si>
  <si>
    <t>✓ Pedidos y albaranes</t>
  </si>
  <si>
    <t>✓ Control de costes y desviaciones</t>
  </si>
  <si>
    <t>✓ Gantt y revisión de precios</t>
  </si>
  <si>
    <t>Empieza gratis</t>
  </si>
  <si>
    <t>Crea tu cuenta en medicionpro.com — sin tarjeta, sin compromiso, en menos de 1 minuto.</t>
  </si>
  <si>
    <t>👉  medicionpro.com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</si>
</sst>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quot; €&quot;"/>
  </numFmts>
  <fonts count="23" x14ac:knownFonts="1">
    <font>
      <color theme="1"/>
      <family val="2"/>
      <scheme val="minor"/>
      <sz val="11"/>
      <name val="Calibri"/>
    </font>
    <font>
      <b/>
      <color rgb="FF111827"/>
      <sz val="22"/>
      <name val="Arial"/>
    </font>
    <font>
      <color rgb="FF6B7280"/>
      <sz val="11"/>
      <name val="Arial"/>
    </font>
    <font>
      <b/>
      <color rgb="FF005EA6"/>
      <sz val="11"/>
      <name val="Arial"/>
    </font>
    <font>
      <b/>
      <color rgb="FF111827"/>
      <sz val="10"/>
      <name val="Arial"/>
    </font>
    <font>
      <i/>
      <color rgb="FF6B7280"/>
      <sz val="10"/>
      <name val="Arial"/>
    </font>
    <font>
      <b/>
      <color rgb="FFFFFFFF"/>
      <sz val="10"/>
      <name val="Arial"/>
    </font>
    <font>
      <color rgb="FF111827"/>
      <sz val="10"/>
      <name val="Arial"/>
    </font>
    <font>
      <b/>
      <color rgb="FFFFFFFF"/>
      <sz val="11"/>
      <name val="Arial"/>
    </font>
    <font>
      <b/>
      <color rgb="FFFFFFFF"/>
      <sz val="14"/>
      <name val="Arial"/>
    </font>
    <font>
      <i/>
      <color rgb="FF6B7280"/>
      <sz val="9"/>
      <name val="Arial"/>
    </font>
    <font>
      <b/>
      <color rgb="FF005EA6"/>
      <sz val="18"/>
      <name val="Arial"/>
    </font>
    <font>
      <b/>
      <color rgb="FF111827"/>
      <sz val="12"/>
      <name val="Arial"/>
    </font>
    <font>
      <b/>
      <color rgb="FF111827"/>
      <sz val="16"/>
      <name val="Arial"/>
    </font>
    <font>
      <color rgb="FF6B7280"/>
      <sz val="9"/>
      <name val="Arial"/>
    </font>
    <font>
      <b/>
      <color rgb="FF29A64A"/>
      <sz val="14"/>
      <name val="Arial"/>
    </font>
    <font>
      <b/>
      <color rgb="FF29A64A"/>
      <sz val="10"/>
      <name val="Arial"/>
    </font>
    <font>
      <color rgb="FF005EA6"/>
      <sz val="10"/>
      <name val="Arial"/>
    </font>
    <font>
      <b/>
      <color rgb="FF111827"/>
      <sz val="20"/>
      <name val="Arial"/>
    </font>
    <font>
      <color rgb="FF6B7280"/>
      <sz val="12"/>
      <name val="Arial"/>
    </font>
    <font>
      <b/>
      <color rgb="FF29A64A"/>
      <sz val="12"/>
      <name val="Arial"/>
    </font>
    <font>
      <b/>
      <color rgb="FF005EA6"/>
      <sz val="12"/>
      <name val="Arial"/>
    </font>
    <font>
      <b/>
      <color rgb="FFFFFFFF"/>
      <sz val="16"/>
      <name val="Arial"/>
    </font>
  </fonts>
  <fills count="6">
    <fill>
      <patternFill patternType="none"/>
    </fill>
    <fill>
      <patternFill patternType="gray125"/>
    </fill>
    <fill>
      <patternFill patternType="solid">
        <fgColor rgb="FF005EA6"/>
      </patternFill>
    </fill>
    <fill>
      <patternFill patternType="solid">
        <fgColor rgb="FFF3F4F6"/>
      </patternFill>
    </fill>
    <fill>
      <patternFill patternType="solid">
        <fgColor rgb="FF29A64A"/>
      </patternFill>
    </fill>
    <fill>
      <patternFill patternType="solid">
        <fgColor rgb="FF004D8A"/>
      </patternFill>
    </fill>
  </fills>
  <borders count="3">
    <border>
      <left/>
      <right/>
      <top/>
      <bottom/>
      <diagonal/>
    </border>
    <border>
      <left/>
      <right/>
      <top/>
      <bottom style="medium">
        <color rgb="FF005EA6"/>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51">
    <xf numFmtId="0" fontId="0" fillId="0" borderId="0" xfId="0"/>
    <xf numFmtId="0" fontId="1" fillId="0" borderId="0" xfId="0" applyFont="1" applyAlignment="1">
      <alignment vertical="center"/>
    </xf>
    <xf numFmtId="0" fontId="2" fillId="0" borderId="0" xfId="0" applyFont="1"/>
    <xf numFmtId="0" fontId="0" fillId="0" borderId="1" xfId="0" applyBorder="1"/>
    <xf numFmtId="0" fontId="3" fillId="0" borderId="0" xfId="0" applyFont="1"/>
    <xf numFmtId="0" fontId="4" fillId="0" borderId="0" xfId="0" applyFont="1" applyAlignment="1">
      <alignment vertical="center"/>
    </xf>
    <xf numFmtId="0" fontId="5" fillId="0" borderId="0" xfId="0" applyFont="1" applyAlignment="1">
      <alignment vertical="center"/>
    </xf>
    <xf numFmtId="0" fontId="6" fillId="2" borderId="2" xfId="0" applyFont="1" applyFill="1" applyBorder="1" applyAlignment="1">
      <alignment horizontal="center" vertical="center"/>
    </xf>
    <xf numFmtId="0" fontId="6" fillId="2" borderId="2" xfId="0" applyFont="1" applyFill="1" applyBorder="1" applyAlignment="1">
      <alignment horizontal="left" vertical="center"/>
    </xf>
    <xf numFmtId="0" fontId="6" fillId="2" borderId="2" xfId="0" applyFont="1" applyFill="1" applyBorder="1" applyAlignment="1">
      <alignment horizontal="right" vertical="center"/>
    </xf>
    <xf numFmtId="0" fontId="7" fillId="0" borderId="2" xfId="0" applyFont="1" applyBorder="1" applyAlignment="1">
      <alignment horizontal="center" vertical="center"/>
    </xf>
    <xf numFmtId="0" fontId="7" fillId="0" borderId="2" xfId="0" applyFont="1" applyBorder="1" applyAlignment="1">
      <alignment horizontal="left" vertical="center"/>
    </xf>
    <xf numFmtId="4" fontId="7" fillId="0" borderId="2" xfId="0" applyNumberFormat="1" applyFont="1" applyBorder="1" applyAlignment="1">
      <alignment horizontal="right" vertical="center"/>
    </xf>
    <xf numFmtId="0" fontId="7" fillId="3" borderId="2" xfId="0" applyFont="1" applyFill="1" applyBorder="1" applyAlignment="1">
      <alignment horizontal="center" vertical="center"/>
    </xf>
    <xf numFmtId="0" fontId="7" fillId="3" borderId="2" xfId="0" applyFont="1" applyFill="1" applyBorder="1" applyAlignment="1">
      <alignment horizontal="left" vertical="center"/>
    </xf>
    <xf numFmtId="4" fontId="7" fillId="3" borderId="2" xfId="0" applyNumberFormat="1" applyFont="1" applyFill="1" applyBorder="1" applyAlignment="1">
      <alignment horizontal="right" vertical="center"/>
    </xf>
    <xf numFmtId="0" fontId="8" fillId="2" borderId="2" xfId="0" applyFont="1" applyFill="1" applyBorder="1" applyAlignment="1">
      <alignment horizontal="left" vertical="center" indent="1"/>
    </xf>
    <xf numFmtId="4" fontId="8" fillId="2" borderId="2" xfId="0" applyNumberFormat="1" applyFont="1" applyFill="1" applyBorder="1" applyAlignment="1">
      <alignment horizontal="right" vertical="center"/>
    </xf>
    <xf numFmtId="0" fontId="7" fillId="0" borderId="2" xfId="0" applyFont="1" applyBorder="1" applyAlignment="1">
      <alignment horizontal="left" vertical="center" indent="1"/>
    </xf>
    <xf numFmtId="0" fontId="9" fillId="4" borderId="2" xfId="0" applyFont="1" applyFill="1" applyBorder="1" applyAlignment="1">
      <alignment horizontal="left" vertical="center" indent="1"/>
    </xf>
    <xf numFmtId="4" fontId="9" fillId="4" borderId="2" xfId="0" applyNumberFormat="1" applyFont="1" applyFill="1" applyBorder="1" applyAlignment="1">
      <alignment horizontal="right" vertical="center"/>
    </xf>
    <xf numFmtId="0" fontId="10" fillId="0" borderId="0" xfId="0" applyFont="1" applyAlignment="1">
      <alignment horizontal="center"/>
    </xf>
    <xf numFmtId="0" fontId="11" fillId="0" borderId="0" xfId="0" applyFont="1" applyAlignment="1">
      <alignment horizontal="left" vertical="top" wrapText="1"/>
    </xf>
    <xf numFmtId="0" fontId="2" fillId="0" borderId="0" xfId="0" applyFont="1" applyAlignment="1">
      <alignment horizontal="left" vertical="top" wrapText="1"/>
    </xf>
    <xf numFmtId="0" fontId="12" fillId="0" borderId="0" xfId="0" applyFont="1" applyAlignment="1">
      <alignment horizontal="left" vertical="top" wrapText="1"/>
    </xf>
    <xf numFmtId="0" fontId="7" fillId="0" borderId="0" xfId="0" applyFont="1" applyAlignment="1">
      <alignment horizontal="left" vertical="top" wrapText="1"/>
    </xf>
    <xf numFmtId="0" fontId="13" fillId="0" borderId="0" xfId="0" applyFont="1" applyAlignment="1">
      <alignment vertical="center"/>
    </xf>
    <xf numFmtId="0" fontId="14" fillId="0" borderId="0" xfId="0" applyFont="1" applyAlignment="1">
      <alignment horizontal="right"/>
    </xf>
    <xf numFmtId="164" fontId="15" fillId="0" borderId="0" xfId="0" applyNumberFormat="1" applyFont="1" applyAlignment="1">
      <alignment horizontal="right"/>
    </xf>
    <xf numFmtId="4" fontId="0" fillId="0" borderId="0" xfId="0" applyNumberFormat="1"/>
    <xf numFmtId="0" fontId="6" fillId="2" borderId="2" xfId="0" applyFont="1" applyFill="1" applyBorder="1" applyAlignment="1">
      <alignment horizontal="center" vertical="center" wrapText="1"/>
    </xf>
    <xf numFmtId="0" fontId="6" fillId="2" borderId="2" xfId="0" applyFont="1" applyFill="1" applyBorder="1" applyAlignment="1">
      <alignment horizontal="left" vertical="center" wrapText="1"/>
    </xf>
    <xf numFmtId="0" fontId="6" fillId="2" borderId="2" xfId="0" applyFont="1" applyFill="1" applyBorder="1" applyAlignment="1">
      <alignment horizontal="right" vertical="center" wrapText="1"/>
    </xf>
    <xf numFmtId="0" fontId="7" fillId="0" borderId="2" xfId="0" applyFont="1" applyBorder="1" applyAlignment="1">
      <alignment horizontal="left" vertical="center" wrapText="1"/>
    </xf>
    <xf numFmtId="0" fontId="7" fillId="3" borderId="2" xfId="0" applyFont="1" applyFill="1" applyBorder="1" applyAlignment="1">
      <alignment horizontal="left" vertical="center" wrapText="1"/>
    </xf>
    <xf numFmtId="0" fontId="8" fillId="5" borderId="2" xfId="0" applyFont="1" applyFill="1" applyBorder="1" applyAlignment="1">
      <alignment horizontal="right" vertical="center" indent="1"/>
    </xf>
    <xf numFmtId="4" fontId="8" fillId="5" borderId="2" xfId="0" applyNumberFormat="1" applyFont="1" applyFill="1" applyBorder="1" applyAlignment="1">
      <alignment horizontal="right" vertical="center"/>
    </xf>
    <xf numFmtId="0" fontId="11" fillId="0" borderId="0" xfId="0" applyFont="1" applyAlignment="1">
      <alignment horizontal="left" vertical="top"/>
    </xf>
    <xf numFmtId="0" fontId="2" fillId="0" borderId="0" xfId="0" applyFont="1" applyAlignment="1">
      <alignment horizontal="left" vertical="top"/>
    </xf>
    <xf numFmtId="0" fontId="12" fillId="0" borderId="0" xfId="0" applyFont="1" applyAlignment="1">
      <alignment horizontal="left" vertical="top"/>
    </xf>
    <xf numFmtId="0" fontId="7" fillId="0" borderId="0" xfId="0" applyFont="1" applyAlignment="1">
      <alignment horizontal="left" vertical="top"/>
    </xf>
    <xf numFmtId="0" fontId="16" fillId="0" borderId="0" xfId="0" applyFont="1" applyAlignment="1">
      <alignment horizontal="left" vertical="top"/>
    </xf>
    <xf numFmtId="0" fontId="17" fillId="0" borderId="0" xfId="0" applyFont="1" applyAlignment="1">
      <alignment horizontal="left" vertical="top"/>
    </xf>
    <xf numFmtId="0" fontId="18" fillId="0" borderId="0" xfId="0" applyFont="1" applyAlignment="1">
      <alignment horizontal="left" vertical="center"/>
    </xf>
    <xf numFmtId="0" fontId="19" fillId="0" borderId="0" xfId="0" applyFont="1" applyAlignment="1">
      <alignment horizontal="left" vertical="center"/>
    </xf>
    <xf numFmtId="0" fontId="12" fillId="0" borderId="0" xfId="0" applyFont="1" applyAlignment="1">
      <alignment horizontal="left" vertical="center"/>
    </xf>
    <xf numFmtId="0" fontId="7" fillId="0" borderId="0" xfId="0" applyFont="1" applyAlignment="1">
      <alignment horizontal="left" vertical="center"/>
    </xf>
    <xf numFmtId="0" fontId="20" fillId="0" borderId="0" xfId="0" applyFont="1" applyAlignment="1">
      <alignment horizontal="left" vertical="center"/>
    </xf>
    <xf numFmtId="0" fontId="21" fillId="0" borderId="0" xfId="0" applyFont="1" applyAlignment="1">
      <alignment horizontal="left" vertical="center"/>
    </xf>
    <xf numFmtId="0" fontId="7" fillId="0" borderId="0" xfId="0" applyFont="1" applyAlignment="1">
      <alignment horizontal="left" vertical="center" wrapText="1"/>
    </xf>
    <xf numFmtId="0" fontId="22" fillId="4" borderId="2"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editAs="oneCell">
    <xdr:from>
      <xdr:col>1</xdr:col>
      <xdr:colOff>0</xdr:colOff>
      <xdr:row>0</xdr:row>
      <xdr:rowOff>72000</xdr:rowOff>
    </xdr:from>
    <xdr:ext cx="2095500" cy="342900"/>
    <xdr:pic>
      <xdr:nvPicPr>
        <xdr:cNvPr id="1"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editAs="oneCell">
    <xdr:from>
      <xdr:col>1</xdr:col>
      <xdr:colOff>0</xdr:colOff>
      <xdr:row>0</xdr:row>
      <xdr:rowOff>54000</xdr:rowOff>
    </xdr:from>
    <xdr:ext cx="1714500" cy="285750"/>
    <xdr:pic>
      <xdr:nvPicPr>
        <xdr:cNvPr id="1"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editAs="oneCell">
    <xdr:from>
      <xdr:col>1</xdr:col>
      <xdr:colOff>0</xdr:colOff>
      <xdr:row>0</xdr:row>
      <xdr:rowOff>54000</xdr:rowOff>
    </xdr:from>
    <xdr:ext cx="2095500" cy="342900"/>
    <xdr:pic>
      <xdr:nvPicPr>
        <xdr:cNvPr id="1"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editAs="oneCell">
    <xdr:from>
      <xdr:col>1</xdr:col>
      <xdr:colOff>0</xdr:colOff>
      <xdr:row>0</xdr:row>
      <xdr:rowOff>36000</xdr:rowOff>
    </xdr:from>
    <xdr:ext cx="1238250" cy="200025"/>
    <xdr:pic>
      <xdr:nvPicPr>
        <xdr:cNvPr id="1"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editAs="oneCell">
    <xdr:from>
      <xdr:col>1</xdr:col>
      <xdr:colOff>0</xdr:colOff>
      <xdr:row>0</xdr:row>
      <xdr:rowOff>36000</xdr:rowOff>
    </xdr:from>
    <xdr:ext cx="1238250" cy="200025"/>
    <xdr:pic>
      <xdr:nvPicPr>
        <xdr:cNvPr id="1"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editAs="oneCell">
    <xdr:from>
      <xdr:col>1</xdr:col>
      <xdr:colOff>0</xdr:colOff>
      <xdr:row>0</xdr:row>
      <xdr:rowOff>36000</xdr:rowOff>
    </xdr:from>
    <xdr:ext cx="1238250" cy="200025"/>
    <xdr:pic>
      <xdr:nvPicPr>
        <xdr:cNvPr id="1"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editAs="oneCell">
    <xdr:from>
      <xdr:col>1</xdr:col>
      <xdr:colOff>0</xdr:colOff>
      <xdr:row>0</xdr:row>
      <xdr:rowOff>36000</xdr:rowOff>
    </xdr:from>
    <xdr:ext cx="1238250" cy="200025"/>
    <xdr:pic>
      <xdr:nvPicPr>
        <xdr:cNvPr id="1"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editAs="oneCell">
    <xdr:from>
      <xdr:col>1</xdr:col>
      <xdr:colOff>0</xdr:colOff>
      <xdr:row>0</xdr:row>
      <xdr:rowOff>36000</xdr:rowOff>
    </xdr:from>
    <xdr:ext cx="1238250" cy="200025"/>
    <xdr:pic>
      <xdr:nvPicPr>
        <xdr:cNvPr id="1"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editAs="oneCell">
    <xdr:from>
      <xdr:col>1</xdr:col>
      <xdr:colOff>0</xdr:colOff>
      <xdr:row>0</xdr:row>
      <xdr:rowOff>36000</xdr:rowOff>
    </xdr:from>
    <xdr:ext cx="1238250" cy="200025"/>
    <xdr:pic>
      <xdr:nvPicPr>
        <xdr:cNvPr id="1"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editAs="oneCell">
    <xdr:from>
      <xdr:col>1</xdr:col>
      <xdr:colOff>0</xdr:colOff>
      <xdr:row>0</xdr:row>
      <xdr:rowOff>36000</xdr:rowOff>
    </xdr:from>
    <xdr:ext cx="1238250" cy="200025"/>
    <xdr:pic>
      <xdr:nvPicPr>
        <xdr:cNvPr id="1"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editAs="oneCell">
    <xdr:from>
      <xdr:col>1</xdr:col>
      <xdr:colOff>0</xdr:colOff>
      <xdr:row>0</xdr:row>
      <xdr:rowOff>36000</xdr:rowOff>
    </xdr:from>
    <xdr:ext cx="1238250" cy="200025"/>
    <xdr:pic>
      <xdr:nvPicPr>
        <xdr:cNvPr id="1"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9A64A"/>
  </sheetPr>
  <dimension ref="B1:E38"/>
  <sheetViews>
    <sheetView workbookViewId="0" showGridLines="0"/>
  </sheetViews>
  <sheetFormatPr defaultRowHeight="15" outlineLevelRow="0" outlineLevelCol="0" x14ac:dyDescent="55"/>
  <cols>
    <col min="1" max="1" width="3" customWidth="1"/>
    <col min="2" max="2" width="24" customWidth="1"/>
    <col min="3" max="3" width="49" customWidth="1"/>
    <col min="4" max="5" width="21" customWidth="1"/>
    <col min="6" max="6" width="3" customWidth="1"/>
  </cols>
  <sheetData>
    <row r="1" ht="32" customHeight="1" x14ac:dyDescent="0.25"/>
    <row r="2" ht="18" customHeight="1" x14ac:dyDescent="0.25"/>
    <row r="7" ht="32" customHeight="1" spans="2:5" x14ac:dyDescent="0.25">
      <c r="B7" s="1" t="s">
        <v>0</v>
      </c>
      <c r="C7" s="1"/>
      <c r="D7" s="1"/>
      <c r="E7" s="1"/>
    </row>
    <row r="8" ht="18" customHeight="1" spans="2:5" x14ac:dyDescent="0.25">
      <c r="B8" s="2" t="s">
        <v>1</v>
      </c>
      <c r="C8" s="2"/>
      <c r="D8" s="2"/>
      <c r="E8" s="2"/>
    </row>
    <row r="9" ht="4" customHeight="1" spans="2:5" x14ac:dyDescent="0.25">
      <c r="B9" s="3"/>
      <c r="C9" s="3"/>
      <c r="D9" s="3"/>
      <c r="E9" s="3"/>
    </row>
    <row r="11" spans="2:5" x14ac:dyDescent="0.25">
      <c r="B11" s="4" t="s">
        <v>2</v>
      </c>
      <c r="C11" s="4"/>
      <c r="D11" s="4"/>
      <c r="E11" s="4"/>
    </row>
    <row r="12" ht="20" customHeight="1" spans="2:5" x14ac:dyDescent="0.25">
      <c r="B12" s="5" t="s">
        <v>3</v>
      </c>
      <c r="C12" s="6" t="s">
        <v>4</v>
      </c>
      <c r="D12" s="6"/>
      <c r="E12" s="6"/>
    </row>
    <row r="13" ht="20" customHeight="1" spans="2:5" x14ac:dyDescent="0.25">
      <c r="B13" s="5" t="s">
        <v>5</v>
      </c>
      <c r="C13" s="6" t="s">
        <v>6</v>
      </c>
      <c r="D13" s="6"/>
      <c r="E13" s="6"/>
    </row>
    <row r="14" ht="20" customHeight="1" spans="2:5" x14ac:dyDescent="0.25">
      <c r="B14" s="5" t="s">
        <v>7</v>
      </c>
      <c r="C14" s="6" t="s">
        <v>8</v>
      </c>
      <c r="D14" s="6"/>
      <c r="E14" s="6"/>
    </row>
    <row r="15" ht="20" customHeight="1" spans="2:5" x14ac:dyDescent="0.25">
      <c r="B15" s="5" t="s">
        <v>9</v>
      </c>
      <c r="C15" s="6" t="s">
        <v>10</v>
      </c>
      <c r="D15" s="6"/>
      <c r="E15" s="6"/>
    </row>
    <row r="16" ht="20" customHeight="1" spans="2:5" x14ac:dyDescent="0.25">
      <c r="B16" s="5" t="s">
        <v>11</v>
      </c>
      <c r="C16" s="6" t="s">
        <v>12</v>
      </c>
      <c r="D16" s="6"/>
      <c r="E16" s="6"/>
    </row>
    <row r="17" ht="20" customHeight="1" spans="2:5" x14ac:dyDescent="0.25">
      <c r="B17" s="5" t="s">
        <v>13</v>
      </c>
      <c r="C17" s="6" t="s">
        <v>14</v>
      </c>
      <c r="D17" s="6"/>
      <c r="E17" s="6"/>
    </row>
    <row r="19" spans="2:5" x14ac:dyDescent="0.25">
      <c r="B19" s="4" t="s">
        <v>15</v>
      </c>
      <c r="C19" s="4"/>
      <c r="D19" s="4"/>
      <c r="E19" s="4"/>
    </row>
    <row r="20" ht="22" customHeight="1" spans="2:5" x14ac:dyDescent="0.25">
      <c r="B20" s="7" t="s">
        <v>16</v>
      </c>
      <c r="C20" s="8" t="s">
        <v>17</v>
      </c>
      <c r="D20" s="7" t="s">
        <v>18</v>
      </c>
      <c r="E20" s="9" t="s">
        <v>19</v>
      </c>
    </row>
    <row r="21" ht="20" customHeight="1" spans="2:5" x14ac:dyDescent="0.25">
      <c r="B21" s="10" t="s">
        <v>20</v>
      </c>
      <c r="C21" s="11" t="s">
        <v>21</v>
      </c>
      <c r="D21" s="10">
        <v>10</v>
      </c>
      <c r="E21" s="12">
        <f>'Cap 01'!H4</f>
      </c>
    </row>
    <row r="22" ht="20" customHeight="1" spans="2:5" x14ac:dyDescent="0.25">
      <c r="B22" s="13" t="s">
        <v>22</v>
      </c>
      <c r="C22" s="14" t="s">
        <v>23</v>
      </c>
      <c r="D22" s="13">
        <v>10</v>
      </c>
      <c r="E22" s="15">
        <f>'Cap 02'!H4</f>
      </c>
    </row>
    <row r="23" ht="20" customHeight="1" spans="2:5" x14ac:dyDescent="0.25">
      <c r="B23" s="10" t="s">
        <v>24</v>
      </c>
      <c r="C23" s="11" t="s">
        <v>25</v>
      </c>
      <c r="D23" s="10">
        <v>12</v>
      </c>
      <c r="E23" s="12">
        <f>'Cap 03'!H4</f>
      </c>
    </row>
    <row r="24" ht="20" customHeight="1" spans="2:5" x14ac:dyDescent="0.25">
      <c r="B24" s="13" t="s">
        <v>26</v>
      </c>
      <c r="C24" s="14" t="s">
        <v>27</v>
      </c>
      <c r="D24" s="13">
        <v>12</v>
      </c>
      <c r="E24" s="15">
        <f>'Cap 04'!H4</f>
      </c>
    </row>
    <row r="25" ht="20" customHeight="1" spans="2:5" x14ac:dyDescent="0.25">
      <c r="B25" s="10" t="s">
        <v>28</v>
      </c>
      <c r="C25" s="11" t="s">
        <v>29</v>
      </c>
      <c r="D25" s="10">
        <v>8</v>
      </c>
      <c r="E25" s="12">
        <f>'Cap 05'!H4</f>
      </c>
    </row>
    <row r="26" ht="20" customHeight="1" spans="2:5" x14ac:dyDescent="0.25">
      <c r="B26" s="13" t="s">
        <v>30</v>
      </c>
      <c r="C26" s="14" t="s">
        <v>31</v>
      </c>
      <c r="D26" s="13">
        <v>10</v>
      </c>
      <c r="E26" s="15">
        <f>'Cap 06'!H4</f>
      </c>
    </row>
    <row r="27" ht="20" customHeight="1" spans="2:5" x14ac:dyDescent="0.25">
      <c r="B27" s="10" t="s">
        <v>32</v>
      </c>
      <c r="C27" s="11" t="s">
        <v>33</v>
      </c>
      <c r="D27" s="10">
        <v>8</v>
      </c>
      <c r="E27" s="12">
        <f>'Cap 07'!H4</f>
      </c>
    </row>
    <row r="28" ht="20" customHeight="1" spans="2:5" x14ac:dyDescent="0.25">
      <c r="B28" s="13" t="s">
        <v>34</v>
      </c>
      <c r="C28" s="14" t="s">
        <v>35</v>
      </c>
      <c r="D28" s="13">
        <v>5</v>
      </c>
      <c r="E28" s="15">
        <f>'Cap 08'!H4</f>
      </c>
    </row>
    <row r="30" ht="24" customHeight="1" spans="2:5" x14ac:dyDescent="0.25">
      <c r="B30" s="16" t="s">
        <v>36</v>
      </c>
      <c r="C30" s="16"/>
      <c r="D30" s="16"/>
      <c r="E30" s="17">
        <f>SUM(E21:E28)</f>
      </c>
    </row>
    <row r="31" ht="20" customHeight="1" spans="2:5" x14ac:dyDescent="0.25">
      <c r="B31" s="18" t="s">
        <v>37</v>
      </c>
      <c r="C31" s="18"/>
      <c r="D31" s="18"/>
      <c r="E31" s="12">
        <f>E30*0.13</f>
      </c>
    </row>
    <row r="32" ht="20" customHeight="1" spans="2:5" x14ac:dyDescent="0.25">
      <c r="B32" s="18" t="s">
        <v>38</v>
      </c>
      <c r="C32" s="18"/>
      <c r="D32" s="18"/>
      <c r="E32" s="12">
        <f>E30*0.06</f>
      </c>
    </row>
    <row r="33" ht="20" customHeight="1" spans="2:5" x14ac:dyDescent="0.25">
      <c r="B33" s="18" t="s">
        <v>39</v>
      </c>
      <c r="C33" s="18"/>
      <c r="D33" s="18"/>
      <c r="E33" s="12">
        <f>E30+E31+E32</f>
      </c>
    </row>
    <row r="34" ht="20" customHeight="1" spans="2:5" x14ac:dyDescent="0.25">
      <c r="B34" s="18" t="s">
        <v>40</v>
      </c>
      <c r="C34" s="18"/>
      <c r="D34" s="18"/>
      <c r="E34" s="12">
        <f>E33*0.21</f>
      </c>
    </row>
    <row r="35" ht="32" customHeight="1" spans="2:5" x14ac:dyDescent="0.25">
      <c r="B35" s="19" t="s">
        <v>41</v>
      </c>
      <c r="C35" s="19"/>
      <c r="D35" s="19"/>
      <c r="E35" s="20">
        <f>E33+E34</f>
      </c>
    </row>
    <row r="38" spans="2:5" x14ac:dyDescent="0.25">
      <c r="B38" s="21" t="s">
        <v>42</v>
      </c>
      <c r="C38" s="21"/>
      <c r="D38" s="21"/>
      <c r="E38" s="21"/>
    </row>
  </sheetData>
  <mergeCells count="17">
    <mergeCell ref="B7:E7"/>
    <mergeCell ref="B8:E8"/>
    <mergeCell ref="B11:E11"/>
    <mergeCell ref="C12:E12"/>
    <mergeCell ref="C13:E13"/>
    <mergeCell ref="C14:E14"/>
    <mergeCell ref="C15:E15"/>
    <mergeCell ref="C16:E16"/>
    <mergeCell ref="C17:E17"/>
    <mergeCell ref="B19:E19"/>
    <mergeCell ref="B30:D30"/>
    <mergeCell ref="B31:D31"/>
    <mergeCell ref="B32:D32"/>
    <mergeCell ref="B33:D33"/>
    <mergeCell ref="B34:D34"/>
    <mergeCell ref="B35:D35"/>
    <mergeCell ref="B38:E38"/>
  </mergeCells>
  <pageMargins left="0.7" right="0.7" top="0.75" bottom="0.75" header="0.3" footer="0.3"/>
  <pageSetup orientation="portrait" horizontalDpi="4294967295" verticalDpi="4294967295" scale="100" fitToWidth="1" fitToHeight="1"/>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EA6"/>
  </sheetPr>
  <dimension ref="B1:H13"/>
  <sheetViews>
    <sheetView workbookViewId="0" showGridLines="0"/>
  </sheetViews>
  <sheetFormatPr defaultRowHeight="15" outlineLevelRow="0" outlineLevelCol="0" x14ac:dyDescent="55"/>
  <cols>
    <col min="1" max="1" width="3" customWidth="1"/>
    <col min="2" max="2" width="12" customWidth="1"/>
    <col min="3" max="3" width="60" customWidth="1"/>
    <col min="4" max="4" width="8" customWidth="1"/>
    <col min="5" max="5" width="12" customWidth="1"/>
    <col min="6" max="6" width="14" customWidth="1"/>
    <col min="7" max="7" width="16" customWidth="1"/>
    <col min="8" max="8" width="3" hidden="1" customWidth="1"/>
  </cols>
  <sheetData>
    <row r="1" ht="28" customHeight="1" x14ac:dyDescent="0.25"/>
    <row r="2" ht="26" customHeight="1" spans="3:6" x14ac:dyDescent="0.25">
      <c r="C2" s="26" t="s">
        <v>217</v>
      </c>
      <c r="D2" s="26"/>
      <c r="E2" s="26"/>
      <c r="F2" s="26"/>
    </row>
    <row r="3" spans="7:7" x14ac:dyDescent="0.25">
      <c r="G3" s="27" t="s">
        <v>60</v>
      </c>
    </row>
    <row r="4" spans="7:8" x14ac:dyDescent="0.25">
      <c r="G4" s="28">
        <f>H4</f>
      </c>
      <c r="H4" s="29">
        <f>SUM(G7:G11)</f>
      </c>
    </row>
    <row r="6" ht="24" customHeight="1" spans="2:7" x14ac:dyDescent="0.25">
      <c r="B6" s="30" t="s">
        <v>16</v>
      </c>
      <c r="C6" s="31" t="s">
        <v>61</v>
      </c>
      <c r="D6" s="30" t="s">
        <v>62</v>
      </c>
      <c r="E6" s="32" t="s">
        <v>63</v>
      </c>
      <c r="F6" s="32" t="s">
        <v>64</v>
      </c>
      <c r="G6" s="32" t="s">
        <v>19</v>
      </c>
    </row>
    <row r="7" ht="32" customHeight="1" spans="2:7" x14ac:dyDescent="0.25">
      <c r="B7" s="10" t="s">
        <v>218</v>
      </c>
      <c r="C7" s="33" t="s">
        <v>219</v>
      </c>
      <c r="D7" s="10" t="s">
        <v>67</v>
      </c>
      <c r="E7" s="12">
        <v>65</v>
      </c>
      <c r="F7" s="12">
        <v>4.5</v>
      </c>
      <c r="G7" s="12">
        <f>E7*F7</f>
      </c>
    </row>
    <row r="8" ht="32" customHeight="1" spans="2:7" x14ac:dyDescent="0.25">
      <c r="B8" s="13" t="s">
        <v>220</v>
      </c>
      <c r="C8" s="34" t="s">
        <v>221</v>
      </c>
      <c r="D8" s="13" t="s">
        <v>74</v>
      </c>
      <c r="E8" s="15">
        <v>1</v>
      </c>
      <c r="F8" s="15">
        <v>180</v>
      </c>
      <c r="G8" s="15">
        <f>E8*F8</f>
      </c>
    </row>
    <row r="9" ht="22" customHeight="1" spans="2:7" x14ac:dyDescent="0.25">
      <c r="B9" s="10" t="s">
        <v>222</v>
      </c>
      <c r="C9" s="33" t="s">
        <v>223</v>
      </c>
      <c r="D9" s="10" t="s">
        <v>74</v>
      </c>
      <c r="E9" s="12">
        <v>4</v>
      </c>
      <c r="F9" s="12">
        <v>65</v>
      </c>
      <c r="G9" s="12">
        <f>E9*F9</f>
      </c>
    </row>
    <row r="10" ht="22" customHeight="1" spans="2:7" x14ac:dyDescent="0.25">
      <c r="B10" s="13" t="s">
        <v>224</v>
      </c>
      <c r="C10" s="34" t="s">
        <v>225</v>
      </c>
      <c r="D10" s="13" t="s">
        <v>74</v>
      </c>
      <c r="E10" s="15">
        <v>1</v>
      </c>
      <c r="F10" s="15">
        <v>285</v>
      </c>
      <c r="G10" s="15">
        <f>E10*F10</f>
      </c>
    </row>
    <row r="11" ht="22" customHeight="1" spans="2:7" x14ac:dyDescent="0.25">
      <c r="B11" s="10" t="s">
        <v>226</v>
      </c>
      <c r="C11" s="33" t="s">
        <v>227</v>
      </c>
      <c r="D11" s="10" t="s">
        <v>74</v>
      </c>
      <c r="E11" s="12">
        <v>1</v>
      </c>
      <c r="F11" s="12">
        <v>145</v>
      </c>
      <c r="G11" s="12">
        <f>E11*F11</f>
      </c>
    </row>
    <row r="13" ht="24" customHeight="1" spans="2:7" x14ac:dyDescent="0.25">
      <c r="B13" s="35" t="s">
        <v>88</v>
      </c>
      <c r="C13" s="35"/>
      <c r="D13" s="35"/>
      <c r="E13" s="35"/>
      <c r="F13" s="35"/>
      <c r="G13" s="36">
        <f>SUM(G7:G11)</f>
      </c>
    </row>
  </sheetData>
  <mergeCells count="2">
    <mergeCell ref="C2:F2"/>
    <mergeCell ref="B13:F13"/>
  </mergeCells>
  <pageMargins left="0.7" right="0.7" top="0.75" bottom="0.75" header="0.3" footer="0.3"/>
  <pageSetup orientation="portrait" horizontalDpi="4294967295" verticalDpi="4294967295" scale="100" fitToWidth="1" fitToHeight="1"/>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B7280"/>
  </sheetPr>
  <dimension ref="B1:B30"/>
  <sheetViews>
    <sheetView workbookViewId="0" showGridLines="0"/>
  </sheetViews>
  <sheetFormatPr defaultRowHeight="15" outlineLevelRow="0" outlineLevelCol="0" x14ac:dyDescent="55"/>
  <cols>
    <col min="1" max="1" width="3" customWidth="1"/>
    <col min="2" max="2" width="90" customWidth="1"/>
  </cols>
  <sheetData>
    <row r="1" ht="28" customHeight="1" x14ac:dyDescent="0.25"/>
    <row r="5" ht="28" customHeight="1" spans="2:2" x14ac:dyDescent="0.25">
      <c r="B5" s="37" t="s">
        <v>228</v>
      </c>
    </row>
    <row r="6" ht="20" customHeight="1" spans="2:2" x14ac:dyDescent="0.25">
      <c r="B6" s="38" t="s">
        <v>229</v>
      </c>
    </row>
    <row r="9" ht="22" customHeight="1" spans="2:2" x14ac:dyDescent="0.25">
      <c r="B9" s="39" t="s">
        <v>230</v>
      </c>
    </row>
    <row r="10" ht="60" customHeight="1" spans="2:2" x14ac:dyDescent="0.25">
      <c r="B10" s="25" t="s">
        <v>231</v>
      </c>
    </row>
    <row r="12" ht="22" customHeight="1" spans="2:2" x14ac:dyDescent="0.25">
      <c r="B12" s="39" t="s">
        <v>232</v>
      </c>
    </row>
    <row r="13" ht="36" customHeight="1" spans="2:2" x14ac:dyDescent="0.25">
      <c r="B13" s="25" t="s">
        <v>233</v>
      </c>
    </row>
    <row r="14" ht="18" customHeight="1" spans="2:2" x14ac:dyDescent="0.25">
      <c r="B14" s="40" t="s">
        <v>234</v>
      </c>
    </row>
    <row r="15" ht="18" customHeight="1" spans="2:2" x14ac:dyDescent="0.25">
      <c r="B15" s="40" t="s">
        <v>235</v>
      </c>
    </row>
    <row r="16" ht="18" customHeight="1" spans="2:2" x14ac:dyDescent="0.25">
      <c r="B16" s="40" t="s">
        <v>236</v>
      </c>
    </row>
    <row r="17" ht="18" customHeight="1" spans="2:2" x14ac:dyDescent="0.25">
      <c r="B17" s="40" t="s">
        <v>237</v>
      </c>
    </row>
    <row r="19" ht="22" customHeight="1" spans="2:2" x14ac:dyDescent="0.25">
      <c r="B19" s="39" t="s">
        <v>238</v>
      </c>
    </row>
    <row r="20" ht="18" customHeight="1" spans="2:2" x14ac:dyDescent="0.25">
      <c r="B20" s="40" t="s">
        <v>239</v>
      </c>
    </row>
    <row r="21" ht="18" customHeight="1" spans="2:2" x14ac:dyDescent="0.25">
      <c r="B21" s="40" t="s">
        <v>240</v>
      </c>
    </row>
    <row r="22" ht="18" customHeight="1" spans="2:2" x14ac:dyDescent="0.25">
      <c r="B22" s="41" t="s">
        <v>241</v>
      </c>
    </row>
    <row r="23" ht="18" customHeight="1" spans="2:2" x14ac:dyDescent="0.25">
      <c r="B23" s="40" t="s">
        <v>242</v>
      </c>
    </row>
    <row r="24" ht="18" customHeight="1" spans="2:2" x14ac:dyDescent="0.25">
      <c r="B24" s="40" t="s">
        <v>243</v>
      </c>
    </row>
    <row r="26" ht="22" customHeight="1" spans="2:2" x14ac:dyDescent="0.25">
      <c r="B26" s="39" t="s">
        <v>244</v>
      </c>
    </row>
    <row r="27" ht="50" customHeight="1" spans="2:2" x14ac:dyDescent="0.25">
      <c r="B27" s="25" t="s">
        <v>245</v>
      </c>
    </row>
    <row r="29" ht="22" customHeight="1" spans="2:2" x14ac:dyDescent="0.25">
      <c r="B29" s="39" t="s">
        <v>246</v>
      </c>
    </row>
    <row r="30" ht="18" customHeight="1" spans="2:2" x14ac:dyDescent="0.25">
      <c r="B30" s="42" t="s">
        <v>247</v>
      </c>
    </row>
  </sheetData>
  <pageMargins left="0.7" right="0.7" top="0.75" bottom="0.75" header="0.3" footer="0.3"/>
  <pageSetup orientation="portrait" horizontalDpi="4294967295" verticalDpi="4294967295" scale="100" fitToWidth="1" fitToHeight="1"/>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9A64A"/>
  </sheetPr>
  <dimension ref="B1:B35"/>
  <sheetViews>
    <sheetView workbookViewId="0" showGridLines="0"/>
  </sheetViews>
  <sheetFormatPr defaultRowHeight="15" outlineLevelRow="0" outlineLevelCol="0" x14ac:dyDescent="55"/>
  <cols>
    <col min="1" max="1" width="3" customWidth="1"/>
    <col min="2" max="2" width="90" customWidth="1"/>
  </cols>
  <sheetData>
    <row r="1" ht="32" customHeight="1" x14ac:dyDescent="0.25"/>
    <row r="6" ht="30" customHeight="1" spans="2:2" x14ac:dyDescent="0.25">
      <c r="B6" s="43" t="s">
        <v>248</v>
      </c>
    </row>
    <row r="7" ht="22" customHeight="1" spans="2:2" x14ac:dyDescent="0.25">
      <c r="B7" s="44" t="s">
        <v>249</v>
      </c>
    </row>
    <row r="10" ht="22" customHeight="1" spans="2:2" x14ac:dyDescent="0.25">
      <c r="B10" s="45" t="s">
        <v>250</v>
      </c>
    </row>
    <row r="11" ht="18" customHeight="1" spans="2:2" x14ac:dyDescent="0.25">
      <c r="B11" s="46" t="s">
        <v>251</v>
      </c>
    </row>
    <row r="12" ht="18" customHeight="1" spans="2:2" x14ac:dyDescent="0.25">
      <c r="B12" s="46" t="s">
        <v>252</v>
      </c>
    </row>
    <row r="13" ht="18" customHeight="1" spans="2:2" x14ac:dyDescent="0.25">
      <c r="B13" s="46" t="s">
        <v>253</v>
      </c>
    </row>
    <row r="14" ht="18" customHeight="1" spans="2:2" x14ac:dyDescent="0.25">
      <c r="B14" s="46" t="s">
        <v>254</v>
      </c>
    </row>
    <row r="15" ht="18" customHeight="1" spans="2:2" x14ac:dyDescent="0.25">
      <c r="B15" s="46" t="s">
        <v>255</v>
      </c>
    </row>
    <row r="17" ht="22" customHeight="1" spans="2:2" x14ac:dyDescent="0.25">
      <c r="B17" s="47" t="s">
        <v>256</v>
      </c>
    </row>
    <row r="18" ht="18" customHeight="1" spans="2:2" x14ac:dyDescent="0.25">
      <c r="B18" s="46" t="s">
        <v>257</v>
      </c>
    </row>
    <row r="19" ht="18" customHeight="1" spans="2:2" x14ac:dyDescent="0.25">
      <c r="B19" s="46" t="s">
        <v>258</v>
      </c>
    </row>
    <row r="20" ht="18" customHeight="1" spans="2:2" x14ac:dyDescent="0.25">
      <c r="B20" s="46" t="s">
        <v>259</v>
      </c>
    </row>
    <row r="21" ht="18" customHeight="1" spans="2:2" x14ac:dyDescent="0.25">
      <c r="B21" s="46" t="s">
        <v>260</v>
      </c>
    </row>
    <row r="22" ht="18" customHeight="1" spans="2:2" x14ac:dyDescent="0.25">
      <c r="B22" s="46" t="s">
        <v>261</v>
      </c>
    </row>
    <row r="24" ht="22" customHeight="1" spans="2:2" x14ac:dyDescent="0.25">
      <c r="B24" s="48" t="s">
        <v>262</v>
      </c>
    </row>
    <row r="25" ht="18" customHeight="1" spans="2:2" x14ac:dyDescent="0.25">
      <c r="B25" s="46" t="s">
        <v>263</v>
      </c>
    </row>
    <row r="26" ht="18" customHeight="1" spans="2:2" x14ac:dyDescent="0.25">
      <c r="B26" s="46" t="s">
        <v>264</v>
      </c>
    </row>
    <row r="27" ht="18" customHeight="1" spans="2:2" x14ac:dyDescent="0.25">
      <c r="B27" s="46" t="s">
        <v>265</v>
      </c>
    </row>
    <row r="28" ht="18" customHeight="1" spans="2:2" x14ac:dyDescent="0.25">
      <c r="B28" s="46" t="s">
        <v>266</v>
      </c>
    </row>
    <row r="29" ht="18" customHeight="1" spans="2:2" x14ac:dyDescent="0.25">
      <c r="B29" s="46" t="s">
        <v>267</v>
      </c>
    </row>
    <row r="30" ht="18" customHeight="1" spans="2:2" x14ac:dyDescent="0.25">
      <c r="B30" s="46" t="s">
        <v>268</v>
      </c>
    </row>
    <row r="32" ht="22" customHeight="1" spans="2:2" x14ac:dyDescent="0.25">
      <c r="B32" s="45" t="s">
        <v>269</v>
      </c>
    </row>
    <row r="33" ht="22" customHeight="1" spans="2:2" x14ac:dyDescent="0.25">
      <c r="B33" s="49" t="s">
        <v>270</v>
      </c>
    </row>
    <row r="35" ht="38" customHeight="1" spans="2:2" x14ac:dyDescent="0.25">
      <c r="B35" s="50" t="s">
        <v>271</v>
      </c>
    </row>
  </sheetData>
  <pageMargins left="0.7" right="0.7" top="0.75" bottom="0.75" header="0.3" footer="0.3"/>
  <pageSetup orientation="portrait" horizontalDpi="4294967295" verticalDpi="4294967295" scale="100" fitToWidth="1" fitToHeight="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B7280"/>
  </sheetPr>
  <dimension ref="B2:B27"/>
  <sheetViews>
    <sheetView workbookViewId="0" showGridLines="0"/>
  </sheetViews>
  <sheetFormatPr defaultRowHeight="15" outlineLevelRow="0" outlineLevelCol="0" x14ac:dyDescent="55"/>
  <cols>
    <col min="1" max="1" width="3" customWidth="1"/>
    <col min="2" max="2" width="90" customWidth="1"/>
  </cols>
  <sheetData>
    <row r="2" ht="28" customHeight="1" spans="2:2" x14ac:dyDescent="0.25">
      <c r="B2" s="22" t="s">
        <v>43</v>
      </c>
    </row>
    <row r="3" ht="20" customHeight="1" spans="2:2" x14ac:dyDescent="0.25">
      <c r="B3" s="23" t="s">
        <v>44</v>
      </c>
    </row>
    <row r="6" ht="22" customHeight="1" spans="2:2" x14ac:dyDescent="0.25">
      <c r="B6" s="24" t="s">
        <v>45</v>
      </c>
    </row>
    <row r="7" ht="50" customHeight="1" spans="2:2" x14ac:dyDescent="0.25">
      <c r="B7" s="25" t="s">
        <v>46</v>
      </c>
    </row>
    <row r="9" ht="22" customHeight="1" spans="2:2" x14ac:dyDescent="0.25">
      <c r="B9" s="24" t="s">
        <v>47</v>
      </c>
    </row>
    <row r="10" ht="76" customHeight="1" spans="2:2" x14ac:dyDescent="0.25">
      <c r="B10" s="25" t="s">
        <v>48</v>
      </c>
    </row>
    <row r="13" ht="22" customHeight="1" spans="2:2" x14ac:dyDescent="0.25">
      <c r="B13" s="24" t="s">
        <v>49</v>
      </c>
    </row>
    <row r="14" ht="60" customHeight="1" spans="2:2" x14ac:dyDescent="0.25">
      <c r="B14" s="25" t="s">
        <v>50</v>
      </c>
    </row>
    <row r="17" ht="22" customHeight="1" spans="2:2" x14ac:dyDescent="0.25">
      <c r="B17" s="24" t="s">
        <v>51</v>
      </c>
    </row>
    <row r="18" ht="50" customHeight="1" spans="2:2" x14ac:dyDescent="0.25">
      <c r="B18" s="25" t="s">
        <v>52</v>
      </c>
    </row>
    <row r="20" ht="22" customHeight="1" spans="2:2" x14ac:dyDescent="0.25">
      <c r="B20" s="24" t="s">
        <v>53</v>
      </c>
    </row>
    <row r="21" ht="50" customHeight="1" spans="2:2" x14ac:dyDescent="0.25">
      <c r="B21" s="25" t="s">
        <v>54</v>
      </c>
    </row>
    <row r="23" ht="22" customHeight="1" spans="2:2" x14ac:dyDescent="0.25">
      <c r="B23" s="24" t="s">
        <v>55</v>
      </c>
    </row>
    <row r="24" ht="50" customHeight="1" spans="2:2" x14ac:dyDescent="0.25">
      <c r="B24" s="25" t="s">
        <v>56</v>
      </c>
    </row>
    <row r="26" ht="22" customHeight="1" spans="2:2" x14ac:dyDescent="0.25">
      <c r="B26" s="24" t="s">
        <v>57</v>
      </c>
    </row>
    <row r="27" ht="36" customHeight="1" spans="2:2" x14ac:dyDescent="0.25">
      <c r="B27" s="25" t="s">
        <v>58</v>
      </c>
    </row>
  </sheetData>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EA6"/>
  </sheetPr>
  <dimension ref="B1:H18"/>
  <sheetViews>
    <sheetView workbookViewId="0" showGridLines="0"/>
  </sheetViews>
  <sheetFormatPr defaultRowHeight="15" outlineLevelRow="0" outlineLevelCol="0" x14ac:dyDescent="55"/>
  <cols>
    <col min="1" max="1" width="3" customWidth="1"/>
    <col min="2" max="2" width="12" customWidth="1"/>
    <col min="3" max="3" width="60" customWidth="1"/>
    <col min="4" max="4" width="8" customWidth="1"/>
    <col min="5" max="5" width="12" customWidth="1"/>
    <col min="6" max="6" width="14" customWidth="1"/>
    <col min="7" max="7" width="16" customWidth="1"/>
    <col min="8" max="8" width="3" hidden="1" customWidth="1"/>
  </cols>
  <sheetData>
    <row r="1" ht="28" customHeight="1" x14ac:dyDescent="0.25"/>
    <row r="2" ht="26" customHeight="1" spans="3:6" x14ac:dyDescent="0.25">
      <c r="C2" s="26" t="s">
        <v>59</v>
      </c>
      <c r="D2" s="26"/>
      <c r="E2" s="26"/>
      <c r="F2" s="26"/>
    </row>
    <row r="3" spans="7:7" x14ac:dyDescent="0.25">
      <c r="G3" s="27" t="s">
        <v>60</v>
      </c>
    </row>
    <row r="4" spans="7:8" x14ac:dyDescent="0.25">
      <c r="G4" s="28">
        <f>H4</f>
      </c>
      <c r="H4" s="29">
        <f>SUM(G7:G16)</f>
      </c>
    </row>
    <row r="6" ht="24" customHeight="1" spans="2:7" x14ac:dyDescent="0.25">
      <c r="B6" s="30" t="s">
        <v>16</v>
      </c>
      <c r="C6" s="31" t="s">
        <v>61</v>
      </c>
      <c r="D6" s="30" t="s">
        <v>62</v>
      </c>
      <c r="E6" s="32" t="s">
        <v>63</v>
      </c>
      <c r="F6" s="32" t="s">
        <v>64</v>
      </c>
      <c r="G6" s="32" t="s">
        <v>19</v>
      </c>
    </row>
    <row r="7" ht="48" customHeight="1" spans="2:7" x14ac:dyDescent="0.25">
      <c r="B7" s="10" t="s">
        <v>65</v>
      </c>
      <c r="C7" s="33" t="s">
        <v>66</v>
      </c>
      <c r="D7" s="10" t="s">
        <v>67</v>
      </c>
      <c r="E7" s="12">
        <v>18.5</v>
      </c>
      <c r="F7" s="12">
        <v>12.4</v>
      </c>
      <c r="G7" s="12">
        <f>E7*F7</f>
      </c>
    </row>
    <row r="8" ht="32" customHeight="1" spans="2:7" x14ac:dyDescent="0.25">
      <c r="B8" s="13" t="s">
        <v>68</v>
      </c>
      <c r="C8" s="34" t="s">
        <v>69</v>
      </c>
      <c r="D8" s="13" t="s">
        <v>67</v>
      </c>
      <c r="E8" s="15">
        <v>65</v>
      </c>
      <c r="F8" s="15">
        <v>8.9</v>
      </c>
      <c r="G8" s="15">
        <f>E8*F8</f>
      </c>
    </row>
    <row r="9" ht="32" customHeight="1" spans="2:7" x14ac:dyDescent="0.25">
      <c r="B9" s="10" t="s">
        <v>70</v>
      </c>
      <c r="C9" s="33" t="s">
        <v>71</v>
      </c>
      <c r="D9" s="10" t="s">
        <v>67</v>
      </c>
      <c r="E9" s="12">
        <v>32</v>
      </c>
      <c r="F9" s="12">
        <v>6.5</v>
      </c>
      <c r="G9" s="12">
        <f>E9*F9</f>
      </c>
    </row>
    <row r="10" ht="32" customHeight="1" spans="2:7" x14ac:dyDescent="0.25">
      <c r="B10" s="13" t="s">
        <v>72</v>
      </c>
      <c r="C10" s="34" t="s">
        <v>73</v>
      </c>
      <c r="D10" s="13" t="s">
        <v>74</v>
      </c>
      <c r="E10" s="15">
        <v>4</v>
      </c>
      <c r="F10" s="15">
        <v>22</v>
      </c>
      <c r="G10" s="15">
        <f>E10*F10</f>
      </c>
    </row>
    <row r="11" ht="32" customHeight="1" spans="2:7" x14ac:dyDescent="0.25">
      <c r="B11" s="10" t="s">
        <v>75</v>
      </c>
      <c r="C11" s="33" t="s">
        <v>76</v>
      </c>
      <c r="D11" s="10" t="s">
        <v>74</v>
      </c>
      <c r="E11" s="12">
        <v>6</v>
      </c>
      <c r="F11" s="12">
        <v>14.5</v>
      </c>
      <c r="G11" s="12">
        <f>E11*F11</f>
      </c>
    </row>
    <row r="12" ht="32" customHeight="1" spans="2:7" x14ac:dyDescent="0.25">
      <c r="B12" s="13" t="s">
        <v>77</v>
      </c>
      <c r="C12" s="34" t="s">
        <v>78</v>
      </c>
      <c r="D12" s="13" t="s">
        <v>74</v>
      </c>
      <c r="E12" s="15">
        <v>5</v>
      </c>
      <c r="F12" s="15">
        <v>18</v>
      </c>
      <c r="G12" s="15">
        <f>E12*F12</f>
      </c>
    </row>
    <row r="13" ht="32" customHeight="1" spans="2:7" x14ac:dyDescent="0.25">
      <c r="B13" s="10" t="s">
        <v>79</v>
      </c>
      <c r="C13" s="33" t="s">
        <v>80</v>
      </c>
      <c r="D13" s="10" t="s">
        <v>81</v>
      </c>
      <c r="E13" s="12">
        <v>8</v>
      </c>
      <c r="F13" s="12">
        <v>24</v>
      </c>
      <c r="G13" s="12">
        <f>E13*F13</f>
      </c>
    </row>
    <row r="14" ht="32" customHeight="1" spans="2:7" x14ac:dyDescent="0.25">
      <c r="B14" s="13" t="s">
        <v>82</v>
      </c>
      <c r="C14" s="34" t="s">
        <v>83</v>
      </c>
      <c r="D14" s="13" t="s">
        <v>81</v>
      </c>
      <c r="E14" s="15">
        <v>8</v>
      </c>
      <c r="F14" s="15">
        <v>18.5</v>
      </c>
      <c r="G14" s="15">
        <f>E14*F14</f>
      </c>
    </row>
    <row r="15" ht="32" customHeight="1" spans="2:7" x14ac:dyDescent="0.25">
      <c r="B15" s="10" t="s">
        <v>84</v>
      </c>
      <c r="C15" s="33" t="s">
        <v>85</v>
      </c>
      <c r="D15" s="10" t="s">
        <v>74</v>
      </c>
      <c r="E15" s="12">
        <v>6</v>
      </c>
      <c r="F15" s="12">
        <v>12</v>
      </c>
      <c r="G15" s="12">
        <f>E15*F15</f>
      </c>
    </row>
    <row r="16" ht="32" customHeight="1" spans="2:7" x14ac:dyDescent="0.25">
      <c r="B16" s="13" t="s">
        <v>86</v>
      </c>
      <c r="C16" s="34" t="s">
        <v>87</v>
      </c>
      <c r="D16" s="13" t="s">
        <v>67</v>
      </c>
      <c r="E16" s="15">
        <v>95</v>
      </c>
      <c r="F16" s="15">
        <v>3.2</v>
      </c>
      <c r="G16" s="15">
        <f>E16*F16</f>
      </c>
    </row>
    <row r="18" ht="24" customHeight="1" spans="2:7" x14ac:dyDescent="0.25">
      <c r="B18" s="35" t="s">
        <v>88</v>
      </c>
      <c r="C18" s="35"/>
      <c r="D18" s="35"/>
      <c r="E18" s="35"/>
      <c r="F18" s="35"/>
      <c r="G18" s="36">
        <f>SUM(G7:G16)</f>
      </c>
    </row>
  </sheetData>
  <mergeCells count="2">
    <mergeCell ref="C2:F2"/>
    <mergeCell ref="B18:F18"/>
  </mergeCells>
  <pageMargins left="0.7" right="0.7" top="0.75" bottom="0.75" header="0.3" footer="0.3"/>
  <pageSetup orientation="portrait" horizontalDpi="4294967295" verticalDpi="4294967295" scale="100" fitToWidth="1" fitToHeight="1"/>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EA6"/>
  </sheetPr>
  <dimension ref="B1:H18"/>
  <sheetViews>
    <sheetView workbookViewId="0" showGridLines="0"/>
  </sheetViews>
  <sheetFormatPr defaultRowHeight="15" outlineLevelRow="0" outlineLevelCol="0" x14ac:dyDescent="55"/>
  <cols>
    <col min="1" max="1" width="3" customWidth="1"/>
    <col min="2" max="2" width="12" customWidth="1"/>
    <col min="3" max="3" width="60" customWidth="1"/>
    <col min="4" max="4" width="8" customWidth="1"/>
    <col min="5" max="5" width="12" customWidth="1"/>
    <col min="6" max="6" width="14" customWidth="1"/>
    <col min="7" max="7" width="16" customWidth="1"/>
    <col min="8" max="8" width="3" hidden="1" customWidth="1"/>
  </cols>
  <sheetData>
    <row r="1" ht="28" customHeight="1" x14ac:dyDescent="0.25"/>
    <row r="2" ht="26" customHeight="1" spans="3:6" x14ac:dyDescent="0.25">
      <c r="C2" s="26" t="s">
        <v>89</v>
      </c>
      <c r="D2" s="26"/>
      <c r="E2" s="26"/>
      <c r="F2" s="26"/>
    </row>
    <row r="3" spans="7:7" x14ac:dyDescent="0.25">
      <c r="G3" s="27" t="s">
        <v>60</v>
      </c>
    </row>
    <row r="4" spans="7:8" x14ac:dyDescent="0.25">
      <c r="G4" s="28">
        <f>H4</f>
      </c>
      <c r="H4" s="29">
        <f>SUM(G7:G16)</f>
      </c>
    </row>
    <row r="6" ht="24" customHeight="1" spans="2:7" x14ac:dyDescent="0.25">
      <c r="B6" s="30" t="s">
        <v>16</v>
      </c>
      <c r="C6" s="31" t="s">
        <v>61</v>
      </c>
      <c r="D6" s="30" t="s">
        <v>62</v>
      </c>
      <c r="E6" s="32" t="s">
        <v>63</v>
      </c>
      <c r="F6" s="32" t="s">
        <v>64</v>
      </c>
      <c r="G6" s="32" t="s">
        <v>19</v>
      </c>
    </row>
    <row r="7" ht="32" customHeight="1" spans="2:7" x14ac:dyDescent="0.25">
      <c r="B7" s="10" t="s">
        <v>90</v>
      </c>
      <c r="C7" s="33" t="s">
        <v>91</v>
      </c>
      <c r="D7" s="10" t="s">
        <v>67</v>
      </c>
      <c r="E7" s="12">
        <v>24</v>
      </c>
      <c r="F7" s="12">
        <v>38.5</v>
      </c>
      <c r="G7" s="12">
        <f>E7*F7</f>
      </c>
    </row>
    <row r="8" ht="32" customHeight="1" spans="2:7" x14ac:dyDescent="0.25">
      <c r="B8" s="13" t="s">
        <v>92</v>
      </c>
      <c r="C8" s="34" t="s">
        <v>93</v>
      </c>
      <c r="D8" s="13" t="s">
        <v>67</v>
      </c>
      <c r="E8" s="15">
        <v>12</v>
      </c>
      <c r="F8" s="15">
        <v>28.4</v>
      </c>
      <c r="G8" s="15">
        <f>E8*F8</f>
      </c>
    </row>
    <row r="9" ht="32" customHeight="1" spans="2:7" x14ac:dyDescent="0.25">
      <c r="B9" s="10" t="s">
        <v>94</v>
      </c>
      <c r="C9" s="33" t="s">
        <v>95</v>
      </c>
      <c r="D9" s="10" t="s">
        <v>74</v>
      </c>
      <c r="E9" s="12">
        <v>6</v>
      </c>
      <c r="F9" s="12">
        <v>18</v>
      </c>
      <c r="G9" s="12">
        <f>E9*F9</f>
      </c>
    </row>
    <row r="10" ht="32" customHeight="1" spans="2:7" x14ac:dyDescent="0.25">
      <c r="B10" s="13" t="s">
        <v>96</v>
      </c>
      <c r="C10" s="34" t="s">
        <v>97</v>
      </c>
      <c r="D10" s="13" t="s">
        <v>74</v>
      </c>
      <c r="E10" s="15">
        <v>1</v>
      </c>
      <c r="F10" s="15">
        <v>145</v>
      </c>
      <c r="G10" s="15">
        <f>E10*F10</f>
      </c>
    </row>
    <row r="11" ht="32" customHeight="1" spans="2:7" x14ac:dyDescent="0.25">
      <c r="B11" s="10" t="s">
        <v>98</v>
      </c>
      <c r="C11" s="33" t="s">
        <v>99</v>
      </c>
      <c r="D11" s="10" t="s">
        <v>67</v>
      </c>
      <c r="E11" s="12">
        <v>32</v>
      </c>
      <c r="F11" s="12">
        <v>16.8</v>
      </c>
      <c r="G11" s="12">
        <f>E11*F11</f>
      </c>
    </row>
    <row r="12" ht="32" customHeight="1" spans="2:7" x14ac:dyDescent="0.25">
      <c r="B12" s="13" t="s">
        <v>100</v>
      </c>
      <c r="C12" s="34" t="s">
        <v>101</v>
      </c>
      <c r="D12" s="13" t="s">
        <v>67</v>
      </c>
      <c r="E12" s="15">
        <v>65</v>
      </c>
      <c r="F12" s="15">
        <v>14.2</v>
      </c>
      <c r="G12" s="15">
        <f>E12*F12</f>
      </c>
    </row>
    <row r="13" ht="32" customHeight="1" spans="2:7" x14ac:dyDescent="0.25">
      <c r="B13" s="10" t="s">
        <v>102</v>
      </c>
      <c r="C13" s="33" t="s">
        <v>103</v>
      </c>
      <c r="D13" s="10" t="s">
        <v>104</v>
      </c>
      <c r="E13" s="12">
        <v>3.5</v>
      </c>
      <c r="F13" s="12">
        <v>38</v>
      </c>
      <c r="G13" s="12">
        <f>E13*F13</f>
      </c>
    </row>
    <row r="14" ht="32" customHeight="1" spans="2:7" x14ac:dyDescent="0.25">
      <c r="B14" s="13" t="s">
        <v>105</v>
      </c>
      <c r="C14" s="34" t="s">
        <v>106</v>
      </c>
      <c r="D14" s="13" t="s">
        <v>67</v>
      </c>
      <c r="E14" s="15">
        <v>24</v>
      </c>
      <c r="F14" s="15">
        <v>9.8</v>
      </c>
      <c r="G14" s="15">
        <f>E14*F14</f>
      </c>
    </row>
    <row r="15" ht="32" customHeight="1" spans="2:7" x14ac:dyDescent="0.25">
      <c r="B15" s="10" t="s">
        <v>107</v>
      </c>
      <c r="C15" s="33" t="s">
        <v>108</v>
      </c>
      <c r="D15" s="10" t="s">
        <v>67</v>
      </c>
      <c r="E15" s="12">
        <v>18</v>
      </c>
      <c r="F15" s="12">
        <v>42.5</v>
      </c>
      <c r="G15" s="12">
        <f>E15*F15</f>
      </c>
    </row>
    <row r="16" ht="32" customHeight="1" spans="2:7" x14ac:dyDescent="0.25">
      <c r="B16" s="13" t="s">
        <v>109</v>
      </c>
      <c r="C16" s="34" t="s">
        <v>110</v>
      </c>
      <c r="D16" s="13" t="s">
        <v>104</v>
      </c>
      <c r="E16" s="15">
        <v>32</v>
      </c>
      <c r="F16" s="15">
        <v>6.8</v>
      </c>
      <c r="G16" s="15">
        <f>E16*F16</f>
      </c>
    </row>
    <row r="18" ht="24" customHeight="1" spans="2:7" x14ac:dyDescent="0.25">
      <c r="B18" s="35" t="s">
        <v>88</v>
      </c>
      <c r="C18" s="35"/>
      <c r="D18" s="35"/>
      <c r="E18" s="35"/>
      <c r="F18" s="35"/>
      <c r="G18" s="36">
        <f>SUM(G7:G16)</f>
      </c>
    </row>
  </sheetData>
  <mergeCells count="2">
    <mergeCell ref="C2:F2"/>
    <mergeCell ref="B18:F18"/>
  </mergeCells>
  <pageMargins left="0.7" right="0.7" top="0.75" bottom="0.75" header="0.3" footer="0.3"/>
  <pageSetup orientation="portrait" horizontalDpi="4294967295" verticalDpi="4294967295" scale="100" fitToWidth="1" fitToHeight="1"/>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EA6"/>
  </sheetPr>
  <dimension ref="B1:H20"/>
  <sheetViews>
    <sheetView workbookViewId="0" showGridLines="0"/>
  </sheetViews>
  <sheetFormatPr defaultRowHeight="15" outlineLevelRow="0" outlineLevelCol="0" x14ac:dyDescent="55"/>
  <cols>
    <col min="1" max="1" width="3" customWidth="1"/>
    <col min="2" max="2" width="12" customWidth="1"/>
    <col min="3" max="3" width="60" customWidth="1"/>
    <col min="4" max="4" width="8" customWidth="1"/>
    <col min="5" max="5" width="12" customWidth="1"/>
    <col min="6" max="6" width="14" customWidth="1"/>
    <col min="7" max="7" width="16" customWidth="1"/>
    <col min="8" max="8" width="3" hidden="1" customWidth="1"/>
  </cols>
  <sheetData>
    <row r="1" ht="28" customHeight="1" x14ac:dyDescent="0.25"/>
    <row r="2" ht="26" customHeight="1" spans="3:6" x14ac:dyDescent="0.25">
      <c r="C2" s="26" t="s">
        <v>111</v>
      </c>
      <c r="D2" s="26"/>
      <c r="E2" s="26"/>
      <c r="F2" s="26"/>
    </row>
    <row r="3" spans="7:7" x14ac:dyDescent="0.25">
      <c r="G3" s="27" t="s">
        <v>60</v>
      </c>
    </row>
    <row r="4" spans="7:8" x14ac:dyDescent="0.25">
      <c r="G4" s="28">
        <f>H4</f>
      </c>
      <c r="H4" s="29">
        <f>SUM(G7:G18)</f>
      </c>
    </row>
    <row r="6" ht="24" customHeight="1" spans="2:7" x14ac:dyDescent="0.25">
      <c r="B6" s="30" t="s">
        <v>16</v>
      </c>
      <c r="C6" s="31" t="s">
        <v>61</v>
      </c>
      <c r="D6" s="30" t="s">
        <v>62</v>
      </c>
      <c r="E6" s="32" t="s">
        <v>63</v>
      </c>
      <c r="F6" s="32" t="s">
        <v>64</v>
      </c>
      <c r="G6" s="32" t="s">
        <v>19</v>
      </c>
    </row>
    <row r="7" ht="32" customHeight="1" spans="2:7" x14ac:dyDescent="0.25">
      <c r="B7" s="10" t="s">
        <v>112</v>
      </c>
      <c r="C7" s="33" t="s">
        <v>113</v>
      </c>
      <c r="D7" s="10" t="s">
        <v>74</v>
      </c>
      <c r="E7" s="12">
        <v>1</v>
      </c>
      <c r="F7" s="12">
        <v>285</v>
      </c>
      <c r="G7" s="12">
        <f>E7*F7</f>
      </c>
    </row>
    <row r="8" ht="32" customHeight="1" spans="2:7" x14ac:dyDescent="0.25">
      <c r="B8" s="13" t="s">
        <v>114</v>
      </c>
      <c r="C8" s="34" t="s">
        <v>115</v>
      </c>
      <c r="D8" s="13" t="s">
        <v>74</v>
      </c>
      <c r="E8" s="15">
        <v>2</v>
      </c>
      <c r="F8" s="15">
        <v>78</v>
      </c>
      <c r="G8" s="15">
        <f>E8*F8</f>
      </c>
    </row>
    <row r="9" ht="22" customHeight="1" spans="2:7" x14ac:dyDescent="0.25">
      <c r="B9" s="10" t="s">
        <v>116</v>
      </c>
      <c r="C9" s="33" t="s">
        <v>117</v>
      </c>
      <c r="D9" s="10" t="s">
        <v>74</v>
      </c>
      <c r="E9" s="12">
        <v>8</v>
      </c>
      <c r="F9" s="12">
        <v>18.5</v>
      </c>
      <c r="G9" s="12">
        <f>E9*F9</f>
      </c>
    </row>
    <row r="10" ht="32" customHeight="1" spans="2:7" x14ac:dyDescent="0.25">
      <c r="B10" s="13" t="s">
        <v>118</v>
      </c>
      <c r="C10" s="34" t="s">
        <v>119</v>
      </c>
      <c r="D10" s="13" t="s">
        <v>74</v>
      </c>
      <c r="E10" s="15">
        <v>14</v>
      </c>
      <c r="F10" s="15">
        <v>42</v>
      </c>
      <c r="G10" s="15">
        <f>E10*F10</f>
      </c>
    </row>
    <row r="11" ht="32" customHeight="1" spans="2:7" x14ac:dyDescent="0.25">
      <c r="B11" s="10" t="s">
        <v>120</v>
      </c>
      <c r="C11" s="33" t="s">
        <v>121</v>
      </c>
      <c r="D11" s="10" t="s">
        <v>74</v>
      </c>
      <c r="E11" s="12">
        <v>4</v>
      </c>
      <c r="F11" s="12">
        <v>58</v>
      </c>
      <c r="G11" s="12">
        <f>E11*F11</f>
      </c>
    </row>
    <row r="12" ht="32" customHeight="1" spans="2:7" x14ac:dyDescent="0.25">
      <c r="B12" s="13" t="s">
        <v>122</v>
      </c>
      <c r="C12" s="34" t="s">
        <v>123</v>
      </c>
      <c r="D12" s="13" t="s">
        <v>74</v>
      </c>
      <c r="E12" s="15">
        <v>12</v>
      </c>
      <c r="F12" s="15">
        <v>36</v>
      </c>
      <c r="G12" s="15">
        <f>E12*F12</f>
      </c>
    </row>
    <row r="13" ht="32" customHeight="1" spans="2:7" x14ac:dyDescent="0.25">
      <c r="B13" s="10" t="s">
        <v>124</v>
      </c>
      <c r="C13" s="33" t="s">
        <v>125</v>
      </c>
      <c r="D13" s="10" t="s">
        <v>74</v>
      </c>
      <c r="E13" s="12">
        <v>22</v>
      </c>
      <c r="F13" s="12">
        <v>38</v>
      </c>
      <c r="G13" s="12">
        <f>E13*F13</f>
      </c>
    </row>
    <row r="14" ht="32" customHeight="1" spans="2:7" x14ac:dyDescent="0.25">
      <c r="B14" s="13" t="s">
        <v>126</v>
      </c>
      <c r="C14" s="34" t="s">
        <v>127</v>
      </c>
      <c r="D14" s="13" t="s">
        <v>74</v>
      </c>
      <c r="E14" s="15">
        <v>5</v>
      </c>
      <c r="F14" s="15">
        <v>48</v>
      </c>
      <c r="G14" s="15">
        <f>E14*F14</f>
      </c>
    </row>
    <row r="15" ht="22" customHeight="1" spans="2:7" x14ac:dyDescent="0.25">
      <c r="B15" s="10" t="s">
        <v>128</v>
      </c>
      <c r="C15" s="33" t="s">
        <v>129</v>
      </c>
      <c r="D15" s="10" t="s">
        <v>74</v>
      </c>
      <c r="E15" s="12">
        <v>3</v>
      </c>
      <c r="F15" s="12">
        <v>48</v>
      </c>
      <c r="G15" s="12">
        <f>E15*F15</f>
      </c>
    </row>
    <row r="16" ht="32" customHeight="1" spans="2:7" x14ac:dyDescent="0.25">
      <c r="B16" s="13" t="s">
        <v>130</v>
      </c>
      <c r="C16" s="34" t="s">
        <v>131</v>
      </c>
      <c r="D16" s="13" t="s">
        <v>74</v>
      </c>
      <c r="E16" s="15">
        <v>4</v>
      </c>
      <c r="F16" s="15">
        <v>52</v>
      </c>
      <c r="G16" s="15">
        <f>E16*F16</f>
      </c>
    </row>
    <row r="17" ht="32" customHeight="1" spans="2:7" x14ac:dyDescent="0.25">
      <c r="B17" s="10" t="s">
        <v>132</v>
      </c>
      <c r="C17" s="33" t="s">
        <v>133</v>
      </c>
      <c r="D17" s="10" t="s">
        <v>74</v>
      </c>
      <c r="E17" s="12">
        <v>1</v>
      </c>
      <c r="F17" s="12">
        <v>65</v>
      </c>
      <c r="G17" s="12">
        <f>E17*F17</f>
      </c>
    </row>
    <row r="18" ht="32" customHeight="1" spans="2:7" x14ac:dyDescent="0.25">
      <c r="B18" s="13" t="s">
        <v>134</v>
      </c>
      <c r="C18" s="34" t="s">
        <v>135</v>
      </c>
      <c r="D18" s="13" t="s">
        <v>104</v>
      </c>
      <c r="E18" s="15">
        <v>180</v>
      </c>
      <c r="F18" s="15">
        <v>4.2</v>
      </c>
      <c r="G18" s="15">
        <f>E18*F18</f>
      </c>
    </row>
    <row r="20" ht="24" customHeight="1" spans="2:7" x14ac:dyDescent="0.25">
      <c r="B20" s="35" t="s">
        <v>88</v>
      </c>
      <c r="C20" s="35"/>
      <c r="D20" s="35"/>
      <c r="E20" s="35"/>
      <c r="F20" s="35"/>
      <c r="G20" s="36">
        <f>SUM(G7:G18)</f>
      </c>
    </row>
  </sheetData>
  <mergeCells count="2">
    <mergeCell ref="C2:F2"/>
    <mergeCell ref="B20:F20"/>
  </mergeCells>
  <pageMargins left="0.7" right="0.7" top="0.75" bottom="0.75" header="0.3" footer="0.3"/>
  <pageSetup orientation="portrait" horizontalDpi="4294967295" verticalDpi="4294967295" scale="100" fitToWidth="1" fitToHeight="1"/>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EA6"/>
  </sheetPr>
  <dimension ref="B1:H20"/>
  <sheetViews>
    <sheetView workbookViewId="0" showGridLines="0"/>
  </sheetViews>
  <sheetFormatPr defaultRowHeight="15" outlineLevelRow="0" outlineLevelCol="0" x14ac:dyDescent="55"/>
  <cols>
    <col min="1" max="1" width="3" customWidth="1"/>
    <col min="2" max="2" width="12" customWidth="1"/>
    <col min="3" max="3" width="60" customWidth="1"/>
    <col min="4" max="4" width="8" customWidth="1"/>
    <col min="5" max="5" width="12" customWidth="1"/>
    <col min="6" max="6" width="14" customWidth="1"/>
    <col min="7" max="7" width="16" customWidth="1"/>
    <col min="8" max="8" width="3" hidden="1" customWidth="1"/>
  </cols>
  <sheetData>
    <row r="1" ht="28" customHeight="1" x14ac:dyDescent="0.25"/>
    <row r="2" ht="26" customHeight="1" spans="3:6" x14ac:dyDescent="0.25">
      <c r="C2" s="26" t="s">
        <v>136</v>
      </c>
      <c r="D2" s="26"/>
      <c r="E2" s="26"/>
      <c r="F2" s="26"/>
    </row>
    <row r="3" spans="7:7" x14ac:dyDescent="0.25">
      <c r="G3" s="27" t="s">
        <v>60</v>
      </c>
    </row>
    <row r="4" spans="7:8" x14ac:dyDescent="0.25">
      <c r="G4" s="28">
        <f>H4</f>
      </c>
      <c r="H4" s="29">
        <f>SUM(G7:G18)</f>
      </c>
    </row>
    <row r="6" ht="24" customHeight="1" spans="2:7" x14ac:dyDescent="0.25">
      <c r="B6" s="30" t="s">
        <v>16</v>
      </c>
      <c r="C6" s="31" t="s">
        <v>61</v>
      </c>
      <c r="D6" s="30" t="s">
        <v>62</v>
      </c>
      <c r="E6" s="32" t="s">
        <v>63</v>
      </c>
      <c r="F6" s="32" t="s">
        <v>64</v>
      </c>
      <c r="G6" s="32" t="s">
        <v>19</v>
      </c>
    </row>
    <row r="7" ht="32" customHeight="1" spans="2:7" x14ac:dyDescent="0.25">
      <c r="B7" s="10" t="s">
        <v>137</v>
      </c>
      <c r="C7" s="33" t="s">
        <v>138</v>
      </c>
      <c r="D7" s="10" t="s">
        <v>74</v>
      </c>
      <c r="E7" s="12">
        <v>6</v>
      </c>
      <c r="F7" s="12">
        <v>165</v>
      </c>
      <c r="G7" s="12">
        <f>E7*F7</f>
      </c>
    </row>
    <row r="8" ht="32" customHeight="1" spans="2:7" x14ac:dyDescent="0.25">
      <c r="B8" s="13" t="s">
        <v>139</v>
      </c>
      <c r="C8" s="34" t="s">
        <v>140</v>
      </c>
      <c r="D8" s="13" t="s">
        <v>74</v>
      </c>
      <c r="E8" s="15">
        <v>2</v>
      </c>
      <c r="F8" s="15">
        <v>78</v>
      </c>
      <c r="G8" s="15">
        <f>E8*F8</f>
      </c>
    </row>
    <row r="9" ht="32" customHeight="1" spans="2:7" x14ac:dyDescent="0.25">
      <c r="B9" s="10" t="s">
        <v>141</v>
      </c>
      <c r="C9" s="33" t="s">
        <v>142</v>
      </c>
      <c r="D9" s="10" t="s">
        <v>104</v>
      </c>
      <c r="E9" s="12">
        <v>45</v>
      </c>
      <c r="F9" s="12">
        <v>9.8</v>
      </c>
      <c r="G9" s="12">
        <f>E9*F9</f>
      </c>
    </row>
    <row r="10" ht="32" customHeight="1" spans="2:7" x14ac:dyDescent="0.25">
      <c r="B10" s="13" t="s">
        <v>143</v>
      </c>
      <c r="C10" s="34" t="s">
        <v>144</v>
      </c>
      <c r="D10" s="13" t="s">
        <v>74</v>
      </c>
      <c r="E10" s="15">
        <v>2</v>
      </c>
      <c r="F10" s="15">
        <v>320</v>
      </c>
      <c r="G10" s="15">
        <f>E10*F10</f>
      </c>
    </row>
    <row r="11" ht="32" customHeight="1" spans="2:7" x14ac:dyDescent="0.25">
      <c r="B11" s="10" t="s">
        <v>145</v>
      </c>
      <c r="C11" s="33" t="s">
        <v>146</v>
      </c>
      <c r="D11" s="10" t="s">
        <v>74</v>
      </c>
      <c r="E11" s="12">
        <v>2</v>
      </c>
      <c r="F11" s="12">
        <v>245</v>
      </c>
      <c r="G11" s="12">
        <f>E11*F11</f>
      </c>
    </row>
    <row r="12" ht="22" customHeight="1" spans="2:7" x14ac:dyDescent="0.25">
      <c r="B12" s="13" t="s">
        <v>147</v>
      </c>
      <c r="C12" s="34" t="s">
        <v>148</v>
      </c>
      <c r="D12" s="13" t="s">
        <v>74</v>
      </c>
      <c r="E12" s="15">
        <v>1</v>
      </c>
      <c r="F12" s="15">
        <v>235</v>
      </c>
      <c r="G12" s="15">
        <f>E12*F12</f>
      </c>
    </row>
    <row r="13" ht="22" customHeight="1" spans="2:7" x14ac:dyDescent="0.25">
      <c r="B13" s="10" t="s">
        <v>149</v>
      </c>
      <c r="C13" s="33" t="s">
        <v>150</v>
      </c>
      <c r="D13" s="10" t="s">
        <v>74</v>
      </c>
      <c r="E13" s="12">
        <v>1</v>
      </c>
      <c r="F13" s="12">
        <v>380</v>
      </c>
      <c r="G13" s="12">
        <f>E13*F13</f>
      </c>
    </row>
    <row r="14" ht="22" customHeight="1" spans="2:7" x14ac:dyDescent="0.25">
      <c r="B14" s="13" t="s">
        <v>151</v>
      </c>
      <c r="C14" s="34" t="s">
        <v>152</v>
      </c>
      <c r="D14" s="13" t="s">
        <v>74</v>
      </c>
      <c r="E14" s="15">
        <v>1</v>
      </c>
      <c r="F14" s="15">
        <v>425</v>
      </c>
      <c r="G14" s="15">
        <f>E14*F14</f>
      </c>
    </row>
    <row r="15" ht="22" customHeight="1" spans="2:7" x14ac:dyDescent="0.25">
      <c r="B15" s="10" t="s">
        <v>153</v>
      </c>
      <c r="C15" s="33" t="s">
        <v>154</v>
      </c>
      <c r="D15" s="10" t="s">
        <v>74</v>
      </c>
      <c r="E15" s="12">
        <v>1</v>
      </c>
      <c r="F15" s="12">
        <v>195</v>
      </c>
      <c r="G15" s="12">
        <f>E15*F15</f>
      </c>
    </row>
    <row r="16" ht="32" customHeight="1" spans="2:7" x14ac:dyDescent="0.25">
      <c r="B16" s="13" t="s">
        <v>155</v>
      </c>
      <c r="C16" s="34" t="s">
        <v>156</v>
      </c>
      <c r="D16" s="13" t="s">
        <v>74</v>
      </c>
      <c r="E16" s="15">
        <v>1</v>
      </c>
      <c r="F16" s="15">
        <v>480</v>
      </c>
      <c r="G16" s="15">
        <f>E16*F16</f>
      </c>
    </row>
    <row r="17" ht="22" customHeight="1" spans="2:7" x14ac:dyDescent="0.25">
      <c r="B17" s="10" t="s">
        <v>157</v>
      </c>
      <c r="C17" s="33" t="s">
        <v>158</v>
      </c>
      <c r="D17" s="10" t="s">
        <v>74</v>
      </c>
      <c r="E17" s="12">
        <v>2</v>
      </c>
      <c r="F17" s="12">
        <v>285</v>
      </c>
      <c r="G17" s="12">
        <f>E17*F17</f>
      </c>
    </row>
    <row r="18" ht="22" customHeight="1" spans="2:7" x14ac:dyDescent="0.25">
      <c r="B18" s="13" t="s">
        <v>159</v>
      </c>
      <c r="C18" s="34" t="s">
        <v>160</v>
      </c>
      <c r="D18" s="13" t="s">
        <v>74</v>
      </c>
      <c r="E18" s="15">
        <v>6</v>
      </c>
      <c r="F18" s="15">
        <v>28</v>
      </c>
      <c r="G18" s="15">
        <f>E18*F18</f>
      </c>
    </row>
    <row r="20" ht="24" customHeight="1" spans="2:7" x14ac:dyDescent="0.25">
      <c r="B20" s="35" t="s">
        <v>88</v>
      </c>
      <c r="C20" s="35"/>
      <c r="D20" s="35"/>
      <c r="E20" s="35"/>
      <c r="F20" s="35"/>
      <c r="G20" s="36">
        <f>SUM(G7:G18)</f>
      </c>
    </row>
  </sheetData>
  <mergeCells count="2">
    <mergeCell ref="C2:F2"/>
    <mergeCell ref="B20:F20"/>
  </mergeCells>
  <pageMargins left="0.7" right="0.7" top="0.75" bottom="0.75" header="0.3" footer="0.3"/>
  <pageSetup orientation="portrait" horizontalDpi="4294967295" verticalDpi="4294967295" scale="100" fitToWidth="1" fitToHeight="1"/>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EA6"/>
  </sheetPr>
  <dimension ref="B1:H16"/>
  <sheetViews>
    <sheetView workbookViewId="0" showGridLines="0"/>
  </sheetViews>
  <sheetFormatPr defaultRowHeight="15" outlineLevelRow="0" outlineLevelCol="0" x14ac:dyDescent="55"/>
  <cols>
    <col min="1" max="1" width="3" customWidth="1"/>
    <col min="2" max="2" width="12" customWidth="1"/>
    <col min="3" max="3" width="60" customWidth="1"/>
    <col min="4" max="4" width="8" customWidth="1"/>
    <col min="5" max="5" width="12" customWidth="1"/>
    <col min="6" max="6" width="14" customWidth="1"/>
    <col min="7" max="7" width="16" customWidth="1"/>
    <col min="8" max="8" width="3" hidden="1" customWidth="1"/>
  </cols>
  <sheetData>
    <row r="1" ht="28" customHeight="1" x14ac:dyDescent="0.25"/>
    <row r="2" ht="26" customHeight="1" spans="3:6" x14ac:dyDescent="0.25">
      <c r="C2" s="26" t="s">
        <v>161</v>
      </c>
      <c r="D2" s="26"/>
      <c r="E2" s="26"/>
      <c r="F2" s="26"/>
    </row>
    <row r="3" spans="7:7" x14ac:dyDescent="0.25">
      <c r="G3" s="27" t="s">
        <v>60</v>
      </c>
    </row>
    <row r="4" spans="7:8" x14ac:dyDescent="0.25">
      <c r="G4" s="28">
        <f>H4</f>
      </c>
      <c r="H4" s="29">
        <f>SUM(G7:G14)</f>
      </c>
    </row>
    <row r="6" ht="24" customHeight="1" spans="2:7" x14ac:dyDescent="0.25">
      <c r="B6" s="30" t="s">
        <v>16</v>
      </c>
      <c r="C6" s="31" t="s">
        <v>61</v>
      </c>
      <c r="D6" s="30" t="s">
        <v>62</v>
      </c>
      <c r="E6" s="32" t="s">
        <v>63</v>
      </c>
      <c r="F6" s="32" t="s">
        <v>64</v>
      </c>
      <c r="G6" s="32" t="s">
        <v>19</v>
      </c>
    </row>
    <row r="7" ht="32" customHeight="1" spans="2:7" x14ac:dyDescent="0.25">
      <c r="B7" s="10" t="s">
        <v>162</v>
      </c>
      <c r="C7" s="33" t="s">
        <v>163</v>
      </c>
      <c r="D7" s="10" t="s">
        <v>74</v>
      </c>
      <c r="E7" s="12">
        <v>5</v>
      </c>
      <c r="F7" s="12">
        <v>285</v>
      </c>
      <c r="G7" s="12">
        <f>E7*F7</f>
      </c>
    </row>
    <row r="8" ht="32" customHeight="1" spans="2:7" x14ac:dyDescent="0.25">
      <c r="B8" s="13" t="s">
        <v>164</v>
      </c>
      <c r="C8" s="34" t="s">
        <v>165</v>
      </c>
      <c r="D8" s="13" t="s">
        <v>74</v>
      </c>
      <c r="E8" s="15">
        <v>1</v>
      </c>
      <c r="F8" s="15">
        <v>460</v>
      </c>
      <c r="G8" s="15">
        <f>E8*F8</f>
      </c>
    </row>
    <row r="9" ht="32" customHeight="1" spans="2:7" x14ac:dyDescent="0.25">
      <c r="B9" s="10" t="s">
        <v>166</v>
      </c>
      <c r="C9" s="33" t="s">
        <v>167</v>
      </c>
      <c r="D9" s="10" t="s">
        <v>67</v>
      </c>
      <c r="E9" s="12">
        <v>5.2</v>
      </c>
      <c r="F9" s="12">
        <v>195</v>
      </c>
      <c r="G9" s="12">
        <f>E9*F9</f>
      </c>
    </row>
    <row r="10" ht="22" customHeight="1" spans="2:7" x14ac:dyDescent="0.25">
      <c r="B10" s="13" t="s">
        <v>168</v>
      </c>
      <c r="C10" s="34" t="s">
        <v>169</v>
      </c>
      <c r="D10" s="13" t="s">
        <v>74</v>
      </c>
      <c r="E10" s="15">
        <v>5</v>
      </c>
      <c r="F10" s="15">
        <v>78</v>
      </c>
      <c r="G10" s="15">
        <f>E10*F10</f>
      </c>
    </row>
    <row r="11" ht="32" customHeight="1" spans="2:7" x14ac:dyDescent="0.25">
      <c r="B11" s="10" t="s">
        <v>170</v>
      </c>
      <c r="C11" s="33" t="s">
        <v>171</v>
      </c>
      <c r="D11" s="10" t="s">
        <v>74</v>
      </c>
      <c r="E11" s="12">
        <v>5</v>
      </c>
      <c r="F11" s="12">
        <v>35</v>
      </c>
      <c r="G11" s="12">
        <f>E11*F11</f>
      </c>
    </row>
    <row r="12" ht="22" customHeight="1" spans="2:7" x14ac:dyDescent="0.25">
      <c r="B12" s="13" t="s">
        <v>172</v>
      </c>
      <c r="C12" s="34" t="s">
        <v>173</v>
      </c>
      <c r="D12" s="13" t="s">
        <v>74</v>
      </c>
      <c r="E12" s="15">
        <v>5</v>
      </c>
      <c r="F12" s="15">
        <v>28</v>
      </c>
      <c r="G12" s="15">
        <f>E12*F12</f>
      </c>
    </row>
    <row r="13" ht="22" customHeight="1" spans="2:7" x14ac:dyDescent="0.25">
      <c r="B13" s="10" t="s">
        <v>174</v>
      </c>
      <c r="C13" s="33" t="s">
        <v>175</v>
      </c>
      <c r="D13" s="10" t="s">
        <v>176</v>
      </c>
      <c r="E13" s="12">
        <v>15</v>
      </c>
      <c r="F13" s="12">
        <v>12</v>
      </c>
      <c r="G13" s="12">
        <f>E13*F13</f>
      </c>
    </row>
    <row r="14" ht="32" customHeight="1" spans="2:7" x14ac:dyDescent="0.25">
      <c r="B14" s="13" t="s">
        <v>177</v>
      </c>
      <c r="C14" s="34" t="s">
        <v>178</v>
      </c>
      <c r="D14" s="13" t="s">
        <v>74</v>
      </c>
      <c r="E14" s="15">
        <v>5</v>
      </c>
      <c r="F14" s="15">
        <v>22</v>
      </c>
      <c r="G14" s="15">
        <f>E14*F14</f>
      </c>
    </row>
    <row r="16" ht="24" customHeight="1" spans="2:7" x14ac:dyDescent="0.25">
      <c r="B16" s="35" t="s">
        <v>88</v>
      </c>
      <c r="C16" s="35"/>
      <c r="D16" s="35"/>
      <c r="E16" s="35"/>
      <c r="F16" s="35"/>
      <c r="G16" s="36">
        <f>SUM(G7:G14)</f>
      </c>
    </row>
  </sheetData>
  <mergeCells count="2">
    <mergeCell ref="C2:F2"/>
    <mergeCell ref="B16:F16"/>
  </mergeCells>
  <pageMargins left="0.7" right="0.7" top="0.75" bottom="0.75" header="0.3" footer="0.3"/>
  <pageSetup orientation="portrait" horizontalDpi="4294967295" verticalDpi="4294967295" scale="100" fitToWidth="1" fitToHeight="1"/>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EA6"/>
  </sheetPr>
  <dimension ref="B1:H18"/>
  <sheetViews>
    <sheetView workbookViewId="0" showGridLines="0"/>
  </sheetViews>
  <sheetFormatPr defaultRowHeight="15" outlineLevelRow="0" outlineLevelCol="0" x14ac:dyDescent="55"/>
  <cols>
    <col min="1" max="1" width="3" customWidth="1"/>
    <col min="2" max="2" width="12" customWidth="1"/>
    <col min="3" max="3" width="60" customWidth="1"/>
    <col min="4" max="4" width="8" customWidth="1"/>
    <col min="5" max="5" width="12" customWidth="1"/>
    <col min="6" max="6" width="14" customWidth="1"/>
    <col min="7" max="7" width="16" customWidth="1"/>
    <col min="8" max="8" width="3" hidden="1" customWidth="1"/>
  </cols>
  <sheetData>
    <row r="1" ht="28" customHeight="1" x14ac:dyDescent="0.25"/>
    <row r="2" ht="26" customHeight="1" spans="3:6" x14ac:dyDescent="0.25">
      <c r="C2" s="26" t="s">
        <v>179</v>
      </c>
      <c r="D2" s="26"/>
      <c r="E2" s="26"/>
      <c r="F2" s="26"/>
    </row>
    <row r="3" spans="7:7" x14ac:dyDescent="0.25">
      <c r="G3" s="27" t="s">
        <v>60</v>
      </c>
    </row>
    <row r="4" spans="7:8" x14ac:dyDescent="0.25">
      <c r="G4" s="28">
        <f>H4</f>
      </c>
      <c r="H4" s="29">
        <f>SUM(G7:G16)</f>
      </c>
    </row>
    <row r="6" ht="24" customHeight="1" spans="2:7" x14ac:dyDescent="0.25">
      <c r="B6" s="30" t="s">
        <v>16</v>
      </c>
      <c r="C6" s="31" t="s">
        <v>61</v>
      </c>
      <c r="D6" s="30" t="s">
        <v>62</v>
      </c>
      <c r="E6" s="32" t="s">
        <v>63</v>
      </c>
      <c r="F6" s="32" t="s">
        <v>64</v>
      </c>
      <c r="G6" s="32" t="s">
        <v>19</v>
      </c>
    </row>
    <row r="7" ht="32" customHeight="1" spans="2:7" x14ac:dyDescent="0.25">
      <c r="B7" s="10" t="s">
        <v>180</v>
      </c>
      <c r="C7" s="33" t="s">
        <v>181</v>
      </c>
      <c r="D7" s="10" t="s">
        <v>67</v>
      </c>
      <c r="E7" s="12">
        <v>65</v>
      </c>
      <c r="F7" s="12">
        <v>42</v>
      </c>
      <c r="G7" s="12">
        <f>E7*F7</f>
      </c>
    </row>
    <row r="8" ht="32" customHeight="1" spans="2:7" x14ac:dyDescent="0.25">
      <c r="B8" s="13" t="s">
        <v>182</v>
      </c>
      <c r="C8" s="34" t="s">
        <v>183</v>
      </c>
      <c r="D8" s="13" t="s">
        <v>67</v>
      </c>
      <c r="E8" s="15">
        <v>22</v>
      </c>
      <c r="F8" s="15">
        <v>28.5</v>
      </c>
      <c r="G8" s="15">
        <f>E8*F8</f>
      </c>
    </row>
    <row r="9" ht="22" customHeight="1" spans="2:7" x14ac:dyDescent="0.25">
      <c r="B9" s="10" t="s">
        <v>184</v>
      </c>
      <c r="C9" s="33" t="s">
        <v>185</v>
      </c>
      <c r="D9" s="10" t="s">
        <v>67</v>
      </c>
      <c r="E9" s="12">
        <v>65</v>
      </c>
      <c r="F9" s="12">
        <v>8.5</v>
      </c>
      <c r="G9" s="12">
        <f>E9*F9</f>
      </c>
    </row>
    <row r="10" ht="32" customHeight="1" spans="2:7" x14ac:dyDescent="0.25">
      <c r="B10" s="13" t="s">
        <v>186</v>
      </c>
      <c r="C10" s="34" t="s">
        <v>187</v>
      </c>
      <c r="D10" s="13" t="s">
        <v>67</v>
      </c>
      <c r="E10" s="15">
        <v>38</v>
      </c>
      <c r="F10" s="15">
        <v>36</v>
      </c>
      <c r="G10" s="15">
        <f>E10*F10</f>
      </c>
    </row>
    <row r="11" ht="22" customHeight="1" spans="2:7" x14ac:dyDescent="0.25">
      <c r="B11" s="10" t="s">
        <v>188</v>
      </c>
      <c r="C11" s="33" t="s">
        <v>189</v>
      </c>
      <c r="D11" s="10" t="s">
        <v>67</v>
      </c>
      <c r="E11" s="12">
        <v>14</v>
      </c>
      <c r="F11" s="12">
        <v>38</v>
      </c>
      <c r="G11" s="12">
        <f>E11*F11</f>
      </c>
    </row>
    <row r="12" ht="32" customHeight="1" spans="2:7" x14ac:dyDescent="0.25">
      <c r="B12" s="13" t="s">
        <v>190</v>
      </c>
      <c r="C12" s="34" t="s">
        <v>191</v>
      </c>
      <c r="D12" s="13" t="s">
        <v>104</v>
      </c>
      <c r="E12" s="15">
        <v>42</v>
      </c>
      <c r="F12" s="15">
        <v>9.5</v>
      </c>
      <c r="G12" s="15">
        <f>E12*F12</f>
      </c>
    </row>
    <row r="13" ht="22" customHeight="1" spans="2:7" x14ac:dyDescent="0.25">
      <c r="B13" s="10" t="s">
        <v>192</v>
      </c>
      <c r="C13" s="33" t="s">
        <v>193</v>
      </c>
      <c r="D13" s="10" t="s">
        <v>104</v>
      </c>
      <c r="E13" s="12">
        <v>18</v>
      </c>
      <c r="F13" s="12">
        <v>7.8</v>
      </c>
      <c r="G13" s="12">
        <f>E13*F13</f>
      </c>
    </row>
    <row r="14" ht="22" customHeight="1" spans="2:7" x14ac:dyDescent="0.25">
      <c r="B14" s="13" t="s">
        <v>194</v>
      </c>
      <c r="C14" s="34" t="s">
        <v>195</v>
      </c>
      <c r="D14" s="13" t="s">
        <v>104</v>
      </c>
      <c r="E14" s="15">
        <v>60</v>
      </c>
      <c r="F14" s="15">
        <v>3.2</v>
      </c>
      <c r="G14" s="15">
        <f>E14*F14</f>
      </c>
    </row>
    <row r="15" ht="32" customHeight="1" spans="2:7" x14ac:dyDescent="0.25">
      <c r="B15" s="10" t="s">
        <v>196</v>
      </c>
      <c r="C15" s="33" t="s">
        <v>197</v>
      </c>
      <c r="D15" s="10" t="s">
        <v>104</v>
      </c>
      <c r="E15" s="12">
        <v>28</v>
      </c>
      <c r="F15" s="12">
        <v>4.5</v>
      </c>
      <c r="G15" s="12">
        <f>E15*F15</f>
      </c>
    </row>
    <row r="16" ht="32" customHeight="1" spans="2:7" x14ac:dyDescent="0.25">
      <c r="B16" s="13" t="s">
        <v>198</v>
      </c>
      <c r="C16" s="34" t="s">
        <v>199</v>
      </c>
      <c r="D16" s="13" t="s">
        <v>104</v>
      </c>
      <c r="E16" s="15">
        <v>2.5</v>
      </c>
      <c r="F16" s="15">
        <v>18</v>
      </c>
      <c r="G16" s="15">
        <f>E16*F16</f>
      </c>
    </row>
    <row r="18" ht="24" customHeight="1" spans="2:7" x14ac:dyDescent="0.25">
      <c r="B18" s="35" t="s">
        <v>88</v>
      </c>
      <c r="C18" s="35"/>
      <c r="D18" s="35"/>
      <c r="E18" s="35"/>
      <c r="F18" s="35"/>
      <c r="G18" s="36">
        <f>SUM(G7:G16)</f>
      </c>
    </row>
  </sheetData>
  <mergeCells count="2">
    <mergeCell ref="C2:F2"/>
    <mergeCell ref="B18:F18"/>
  </mergeCells>
  <pageMargins left="0.7" right="0.7" top="0.75" bottom="0.75" header="0.3" footer="0.3"/>
  <pageSetup orientation="portrait" horizontalDpi="4294967295" verticalDpi="4294967295" scale="100" fitToWidth="1" fitToHeight="1"/>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EA6"/>
  </sheetPr>
  <dimension ref="B1:H16"/>
  <sheetViews>
    <sheetView workbookViewId="0" showGridLines="0"/>
  </sheetViews>
  <sheetFormatPr defaultRowHeight="15" outlineLevelRow="0" outlineLevelCol="0" x14ac:dyDescent="55"/>
  <cols>
    <col min="1" max="1" width="3" customWidth="1"/>
    <col min="2" max="2" width="12" customWidth="1"/>
    <col min="3" max="3" width="60" customWidth="1"/>
    <col min="4" max="4" width="8" customWidth="1"/>
    <col min="5" max="5" width="12" customWidth="1"/>
    <col min="6" max="6" width="14" customWidth="1"/>
    <col min="7" max="7" width="16" customWidth="1"/>
    <col min="8" max="8" width="3" hidden="1" customWidth="1"/>
  </cols>
  <sheetData>
    <row r="1" ht="28" customHeight="1" x14ac:dyDescent="0.25"/>
    <row r="2" ht="26" customHeight="1" spans="3:6" x14ac:dyDescent="0.25">
      <c r="C2" s="26" t="s">
        <v>200</v>
      </c>
      <c r="D2" s="26"/>
      <c r="E2" s="26"/>
      <c r="F2" s="26"/>
    </row>
    <row r="3" spans="7:7" x14ac:dyDescent="0.25">
      <c r="G3" s="27" t="s">
        <v>60</v>
      </c>
    </row>
    <row r="4" spans="7:8" x14ac:dyDescent="0.25">
      <c r="G4" s="28">
        <f>H4</f>
      </c>
      <c r="H4" s="29">
        <f>SUM(G7:G14)</f>
      </c>
    </row>
    <row r="6" ht="24" customHeight="1" spans="2:7" x14ac:dyDescent="0.25">
      <c r="B6" s="30" t="s">
        <v>16</v>
      </c>
      <c r="C6" s="31" t="s">
        <v>61</v>
      </c>
      <c r="D6" s="30" t="s">
        <v>62</v>
      </c>
      <c r="E6" s="32" t="s">
        <v>63</v>
      </c>
      <c r="F6" s="32" t="s">
        <v>64</v>
      </c>
      <c r="G6" s="32" t="s">
        <v>19</v>
      </c>
    </row>
    <row r="7" ht="32" customHeight="1" spans="2:7" x14ac:dyDescent="0.25">
      <c r="B7" s="10" t="s">
        <v>201</v>
      </c>
      <c r="C7" s="33" t="s">
        <v>202</v>
      </c>
      <c r="D7" s="10" t="s">
        <v>67</v>
      </c>
      <c r="E7" s="12">
        <v>180</v>
      </c>
      <c r="F7" s="12">
        <v>7.2</v>
      </c>
      <c r="G7" s="12">
        <f>E7*F7</f>
      </c>
    </row>
    <row r="8" ht="32" customHeight="1" spans="2:7" x14ac:dyDescent="0.25">
      <c r="B8" s="13" t="s">
        <v>203</v>
      </c>
      <c r="C8" s="34" t="s">
        <v>204</v>
      </c>
      <c r="D8" s="13" t="s">
        <v>67</v>
      </c>
      <c r="E8" s="15">
        <v>65</v>
      </c>
      <c r="F8" s="15">
        <v>8.5</v>
      </c>
      <c r="G8" s="15">
        <f>E8*F8</f>
      </c>
    </row>
    <row r="9" ht="32" customHeight="1" spans="2:7" x14ac:dyDescent="0.25">
      <c r="B9" s="10" t="s">
        <v>205</v>
      </c>
      <c r="C9" s="33" t="s">
        <v>206</v>
      </c>
      <c r="D9" s="10" t="s">
        <v>67</v>
      </c>
      <c r="E9" s="12">
        <v>12</v>
      </c>
      <c r="F9" s="12">
        <v>14</v>
      </c>
      <c r="G9" s="12">
        <f>E9*F9</f>
      </c>
    </row>
    <row r="10" ht="22" customHeight="1" spans="2:7" x14ac:dyDescent="0.25">
      <c r="B10" s="13" t="s">
        <v>207</v>
      </c>
      <c r="C10" s="34" t="s">
        <v>208</v>
      </c>
      <c r="D10" s="13" t="s">
        <v>67</v>
      </c>
      <c r="E10" s="15">
        <v>245</v>
      </c>
      <c r="F10" s="15">
        <v>2.8</v>
      </c>
      <c r="G10" s="15">
        <f>E10*F10</f>
      </c>
    </row>
    <row r="11" ht="22" customHeight="1" spans="2:7" x14ac:dyDescent="0.25">
      <c r="B11" s="10" t="s">
        <v>209</v>
      </c>
      <c r="C11" s="33" t="s">
        <v>210</v>
      </c>
      <c r="D11" s="10" t="s">
        <v>67</v>
      </c>
      <c r="E11" s="12">
        <v>18</v>
      </c>
      <c r="F11" s="12">
        <v>12</v>
      </c>
      <c r="G11" s="12">
        <f>E11*F11</f>
      </c>
    </row>
    <row r="12" ht="22" customHeight="1" spans="2:7" x14ac:dyDescent="0.25">
      <c r="B12" s="13" t="s">
        <v>211</v>
      </c>
      <c r="C12" s="34" t="s">
        <v>212</v>
      </c>
      <c r="D12" s="13" t="s">
        <v>67</v>
      </c>
      <c r="E12" s="15">
        <v>32</v>
      </c>
      <c r="F12" s="15">
        <v>9.8</v>
      </c>
      <c r="G12" s="15">
        <f>E12*F12</f>
      </c>
    </row>
    <row r="13" ht="32" customHeight="1" spans="2:7" x14ac:dyDescent="0.25">
      <c r="B13" s="10" t="s">
        <v>213</v>
      </c>
      <c r="C13" s="33" t="s">
        <v>214</v>
      </c>
      <c r="D13" s="10" t="s">
        <v>67</v>
      </c>
      <c r="E13" s="12">
        <v>8.5</v>
      </c>
      <c r="F13" s="12">
        <v>38</v>
      </c>
      <c r="G13" s="12">
        <f>E13*F13</f>
      </c>
    </row>
    <row r="14" ht="32" customHeight="1" spans="2:7" x14ac:dyDescent="0.25">
      <c r="B14" s="13" t="s">
        <v>215</v>
      </c>
      <c r="C14" s="34" t="s">
        <v>216</v>
      </c>
      <c r="D14" s="13" t="s">
        <v>74</v>
      </c>
      <c r="E14" s="15">
        <v>6</v>
      </c>
      <c r="F14" s="15">
        <v>45</v>
      </c>
      <c r="G14" s="15">
        <f>E14*F14</f>
      </c>
    </row>
    <row r="16" ht="24" customHeight="1" spans="2:7" x14ac:dyDescent="0.25">
      <c r="B16" s="35" t="s">
        <v>88</v>
      </c>
      <c r="C16" s="35"/>
      <c r="D16" s="35"/>
      <c r="E16" s="35"/>
      <c r="F16" s="35"/>
      <c r="G16" s="36">
        <f>SUM(G7:G14)</f>
      </c>
    </row>
  </sheetData>
  <mergeCells count="2">
    <mergeCell ref="C2:F2"/>
    <mergeCell ref="B16:F16"/>
  </mergeCells>
  <pageMargins left="0.7" right="0.7" top="0.75" bottom="0.75" header="0.3" footer="0.3"/>
  <pageSetup orientation="portrait" horizontalDpi="4294967295" verticalDpi="4294967295" scale="100" fitToWidth="1" fitToHeight="1"/>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Portada</vt:lpstr>
      <vt:lpstr>Instrucciones</vt:lpstr>
      <vt:lpstr>Cap 01</vt:lpstr>
      <vt:lpstr>Cap 02</vt:lpstr>
      <vt:lpstr>Cap 03</vt:lpstr>
      <vt:lpstr>Cap 04</vt:lpstr>
      <vt:lpstr>Cap 05</vt:lpstr>
      <vt:lpstr>Cap 06</vt:lpstr>
      <vt:lpstr>Cap 07</vt:lpstr>
      <vt:lpstr>Cap 08</vt:lpstr>
      <vt:lpstr>Sobre formato BC3</vt:lpstr>
      <vt:lpstr>Sobre MedicionPro</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MedicionPro</dc:creator>
  <dc:title/>
  <dc:subject/>
  <dc:description/>
  <cp:keywords/>
  <cp:category/>
  <cp:lastModifiedBy>Unknown</cp:lastModifiedBy>
  <dcterms:created xsi:type="dcterms:W3CDTF">2026-05-09T06:31:49Z</dcterms:created>
  <dcterms:modified xsi:type="dcterms:W3CDTF">2026-05-09T06:31:49Z</dcterms:modified>
</cp:coreProperties>
</file>